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28800" windowHeight="1231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F19" i="1" s="1"/>
  <c r="P13" i="1"/>
  <c r="F13" i="1"/>
  <c r="F11" i="1"/>
  <c r="G11" i="1" s="1"/>
  <c r="F10" i="1"/>
  <c r="G10" i="1" s="1"/>
  <c r="P5" i="1"/>
  <c r="F5" i="1"/>
  <c r="G4" i="1"/>
  <c r="F4" i="1"/>
  <c r="Q10" i="1" l="1"/>
  <c r="O10" i="1"/>
  <c r="G13" i="1"/>
  <c r="I10" i="1"/>
  <c r="H10" i="1"/>
  <c r="I11" i="1"/>
  <c r="H11" i="1"/>
  <c r="J11" i="1" s="1"/>
  <c r="K11" i="1" s="1"/>
  <c r="Q11" i="1"/>
  <c r="O11" i="1"/>
  <c r="H4" i="1"/>
  <c r="O4" i="1"/>
  <c r="O5" i="1" s="1"/>
  <c r="G5" i="1"/>
  <c r="Q4" i="1"/>
  <c r="Q5" i="1" s="1"/>
  <c r="I4" i="1"/>
  <c r="I5" i="1" s="1"/>
  <c r="M11" i="1" l="1"/>
  <c r="N11" i="1" s="1"/>
  <c r="H5" i="1"/>
  <c r="J4" i="1"/>
  <c r="H13" i="1"/>
  <c r="J10" i="1"/>
  <c r="I13" i="1"/>
  <c r="O13" i="1"/>
  <c r="Q13" i="1"/>
  <c r="J13" i="1" l="1"/>
  <c r="K10" i="1"/>
  <c r="J5" i="1"/>
  <c r="K4" i="1"/>
  <c r="M4" i="1" l="1"/>
  <c r="M5" i="1" s="1"/>
  <c r="K5" i="1"/>
  <c r="N4" i="1"/>
  <c r="N5" i="1" s="1"/>
  <c r="K13" i="1"/>
  <c r="M10" i="1"/>
  <c r="M13" i="1" s="1"/>
  <c r="N10" i="1" l="1"/>
  <c r="N13" i="1" s="1"/>
</calcChain>
</file>

<file path=xl/sharedStrings.xml><?xml version="1.0" encoding="utf-8"?>
<sst xmlns="http://schemas.openxmlformats.org/spreadsheetml/2006/main" count="59" uniqueCount="36">
  <si>
    <t xml:space="preserve">SPESE DI GESTIONE </t>
  </si>
  <si>
    <t xml:space="preserve">Nominativo </t>
  </si>
  <si>
    <t>ruolo</t>
  </si>
  <si>
    <t>INCARICO</t>
  </si>
  <si>
    <t>H</t>
  </si>
  <si>
    <t>importo/h</t>
  </si>
  <si>
    <t xml:space="preserve">tot. Lordo Stato </t>
  </si>
  <si>
    <t>Lordo dip</t>
  </si>
  <si>
    <t>INPDAP</t>
  </si>
  <si>
    <t>F.C.</t>
  </si>
  <si>
    <t>tot. rit.</t>
  </si>
  <si>
    <t>Impon.</t>
  </si>
  <si>
    <t>Aliq.</t>
  </si>
  <si>
    <t>IRPEF</t>
  </si>
  <si>
    <t>Netto</t>
  </si>
  <si>
    <t>IRAP</t>
  </si>
  <si>
    <t>INPS</t>
  </si>
  <si>
    <t>inpdap</t>
  </si>
  <si>
    <t xml:space="preserve">MONTI MARIA </t>
  </si>
  <si>
    <t>DSGA</t>
  </si>
  <si>
    <t>FIG. SUPP. 1</t>
  </si>
  <si>
    <t>TOTALE FIGURE SUPPORTO AMM.VO</t>
  </si>
  <si>
    <t>TUTOR ED ESPERTI INTERNI</t>
  </si>
  <si>
    <t>corsi</t>
  </si>
  <si>
    <t>H/alunni</t>
  </si>
  <si>
    <t xml:space="preserve">ANGELINI LAURA </t>
  </si>
  <si>
    <t>TUTOR</t>
  </si>
  <si>
    <r>
      <t>1 corso x 30</t>
    </r>
    <r>
      <rPr>
        <b/>
        <sz val="8"/>
        <color indexed="8"/>
        <rFont val="Arial"/>
        <family val="2"/>
      </rPr>
      <t>h</t>
    </r>
  </si>
  <si>
    <t xml:space="preserve">TONOLA LAURA </t>
  </si>
  <si>
    <t>TOTALE TUTOR  INTERNI</t>
  </si>
  <si>
    <t>tutor</t>
  </si>
  <si>
    <t>ESPERTI ESTERNI</t>
  </si>
  <si>
    <t>COLOSIMO CHIODO EMIILIA</t>
  </si>
  <si>
    <t xml:space="preserve">ESPERTO </t>
  </si>
  <si>
    <t xml:space="preserve">TOTALE ESPERTI </t>
  </si>
  <si>
    <t>DETTAGLIO SPESE PN D.M. 57173 ORIENTAMENTO aggiornato al 16-6-2026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</si>
</sst>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&quot;€&quot;\ #,##0.00;[Red]\-&quot;€&quot;\ #,##0.00"/>
    <numFmt numFmtId="165" formatCode="_-* #,##0.00_-;\-* #,##0.00_-;_-* &quot;-&quot;??_-;_-@_-"/>
    <numFmt numFmtId="166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</font>
    <font>
      <sz val="11"/>
      <name val="Arial"/>
      <family val="2"/>
    </font>
    <font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12"/>
      <name val="Arial"/>
      <family val="2"/>
    </font>
    <font>
      <b/>
      <sz val="2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/>
    <xf numFmtId="164" fontId="3" fillId="0" borderId="0" xfId="0" applyNumberFormat="1" applyFont="1"/>
    <xf numFmtId="0" fontId="5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166" fontId="7" fillId="0" borderId="1" xfId="1" applyNumberFormat="1" applyFont="1" applyFill="1" applyBorder="1" applyAlignment="1">
      <alignment horizontal="right" wrapText="1"/>
    </xf>
    <xf numFmtId="43" fontId="7" fillId="0" borderId="1" xfId="1" applyFont="1" applyFill="1" applyBorder="1" applyAlignment="1">
      <alignment horizontal="right" wrapText="1"/>
    </xf>
    <xf numFmtId="43" fontId="9" fillId="0" borderId="1" xfId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0" fontId="7" fillId="0" borderId="0" xfId="0" applyFont="1"/>
    <xf numFmtId="0" fontId="10" fillId="0" borderId="0" xfId="0" applyFont="1"/>
    <xf numFmtId="0" fontId="11" fillId="2" borderId="3" xfId="0" applyFont="1" applyFill="1" applyBorder="1" applyAlignment="1"/>
    <xf numFmtId="0" fontId="12" fillId="2" borderId="4" xfId="0" applyFont="1" applyFill="1" applyBorder="1" applyAlignment="1"/>
    <xf numFmtId="0" fontId="12" fillId="2" borderId="2" xfId="0" applyFont="1" applyFill="1" applyBorder="1"/>
    <xf numFmtId="165" fontId="13" fillId="2" borderId="1" xfId="0" applyNumberFormat="1" applyFont="1" applyFill="1" applyBorder="1"/>
    <xf numFmtId="0" fontId="8" fillId="0" borderId="0" xfId="0" applyFont="1" applyFill="1" applyBorder="1" applyAlignment="1">
      <alignment horizontal="center" wrapText="1"/>
    </xf>
    <xf numFmtId="43" fontId="7" fillId="0" borderId="0" xfId="1" applyFont="1" applyFill="1" applyBorder="1" applyAlignment="1">
      <alignment horizontal="right" wrapText="1"/>
    </xf>
    <xf numFmtId="43" fontId="9" fillId="0" borderId="0" xfId="1" applyFont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right"/>
    </xf>
    <xf numFmtId="0" fontId="8" fillId="2" borderId="3" xfId="0" applyFont="1" applyFill="1" applyBorder="1" applyAlignment="1"/>
    <xf numFmtId="0" fontId="12" fillId="3" borderId="4" xfId="0" applyFont="1" applyFill="1" applyBorder="1" applyAlignment="1"/>
    <xf numFmtId="0" fontId="12" fillId="3" borderId="4" xfId="0" applyFont="1" applyFill="1" applyBorder="1"/>
    <xf numFmtId="166" fontId="0" fillId="3" borderId="1" xfId="0" applyNumberFormat="1" applyFill="1" applyBorder="1"/>
    <xf numFmtId="0" fontId="7" fillId="3" borderId="1" xfId="0" applyFont="1" applyFill="1" applyBorder="1"/>
    <xf numFmtId="165" fontId="13" fillId="3" borderId="2" xfId="0" applyNumberFormat="1" applyFont="1" applyFill="1" applyBorder="1"/>
    <xf numFmtId="0" fontId="7" fillId="4" borderId="0" xfId="0" applyFont="1" applyFill="1"/>
    <xf numFmtId="0" fontId="12" fillId="4" borderId="0" xfId="0" applyFont="1" applyFill="1" applyBorder="1" applyAlignment="1"/>
    <xf numFmtId="166" fontId="0" fillId="4" borderId="1" xfId="0" applyNumberFormat="1" applyFill="1" applyBorder="1"/>
    <xf numFmtId="0" fontId="7" fillId="4" borderId="1" xfId="0" applyFont="1" applyFill="1" applyBorder="1"/>
    <xf numFmtId="165" fontId="13" fillId="4" borderId="0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17" fontId="8" fillId="0" borderId="1" xfId="0" applyNumberFormat="1" applyFont="1" applyFill="1" applyBorder="1" applyAlignment="1">
      <alignment horizontal="center" wrapText="1"/>
    </xf>
    <xf numFmtId="43" fontId="9" fillId="5" borderId="1" xfId="1" applyFont="1" applyFill="1" applyBorder="1" applyAlignment="1">
      <alignment horizontal="right"/>
    </xf>
    <xf numFmtId="0" fontId="15" fillId="0" borderId="0" xfId="0" applyFont="1" applyFill="1"/>
    <xf numFmtId="0" fontId="8" fillId="0" borderId="5" xfId="0" applyFont="1" applyFill="1" applyBorder="1" applyAlignment="1">
      <alignment vertical="center" wrapText="1"/>
    </xf>
    <xf numFmtId="165" fontId="0" fillId="0" borderId="0" xfId="0" applyNumberFormat="1"/>
    <xf numFmtId="0" fontId="16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sqref="A1:Q1"/>
    </sheetView>
  </sheetViews>
  <sheetFormatPr defaultRowHeight="15" x14ac:dyDescent="0.25"/>
  <sheetData>
    <row r="1" spans="1:17" ht="27.75" x14ac:dyDescent="0.4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7.75" x14ac:dyDescent="0.4">
      <c r="A2" s="1" t="s">
        <v>0</v>
      </c>
      <c r="B2" s="2"/>
      <c r="C2" s="2"/>
      <c r="D2" s="2"/>
      <c r="E2" s="2"/>
      <c r="F2" s="2"/>
      <c r="G2" s="3"/>
      <c r="H2" s="4"/>
      <c r="I2" s="2"/>
      <c r="J2" s="5"/>
      <c r="K2" s="2"/>
      <c r="L2" s="2"/>
      <c r="M2" s="2"/>
      <c r="N2" s="2"/>
      <c r="O2" s="2"/>
      <c r="P2" s="2"/>
      <c r="Q2" s="2"/>
    </row>
    <row r="3" spans="1:17" ht="23.25" x14ac:dyDescent="0.25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10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2" t="s">
        <v>17</v>
      </c>
    </row>
    <row r="4" spans="1:17" ht="23.25" x14ac:dyDescent="0.25">
      <c r="A4" s="13" t="s">
        <v>18</v>
      </c>
      <c r="B4" s="13" t="s">
        <v>19</v>
      </c>
      <c r="C4" s="13" t="s">
        <v>20</v>
      </c>
      <c r="D4" s="14">
        <v>20</v>
      </c>
      <c r="E4" s="15">
        <v>27</v>
      </c>
      <c r="F4" s="16">
        <f>D4*E4</f>
        <v>540</v>
      </c>
      <c r="G4" s="17">
        <f>F4/132.7%</f>
        <v>406.93293142426529</v>
      </c>
      <c r="H4" s="16">
        <f>ROUND(8.8%*G4,2)</f>
        <v>35.81</v>
      </c>
      <c r="I4" s="16">
        <f>ROUND(0.35%*G4,2)</f>
        <v>1.42</v>
      </c>
      <c r="J4" s="16">
        <f>SUM(H4+I4)</f>
        <v>37.230000000000004</v>
      </c>
      <c r="K4" s="16">
        <f>SUM(G4-J4)</f>
        <v>369.70293142426527</v>
      </c>
      <c r="L4" s="16">
        <v>0.35</v>
      </c>
      <c r="M4" s="16">
        <f>ROUND((K4*L4),2)</f>
        <v>129.4</v>
      </c>
      <c r="N4" s="16">
        <f>SUM(K4-M4)</f>
        <v>240.30293142426527</v>
      </c>
      <c r="O4" s="16">
        <f>ROUND(G4*8.5%,2)</f>
        <v>34.590000000000003</v>
      </c>
      <c r="P4" s="18"/>
      <c r="Q4" s="16">
        <f>ROUND(G4*24.2%,2)</f>
        <v>98.48</v>
      </c>
    </row>
    <row r="5" spans="1:17" x14ac:dyDescent="0.25">
      <c r="A5" s="19"/>
      <c r="B5" s="20"/>
      <c r="C5" s="21" t="s">
        <v>21</v>
      </c>
      <c r="D5" s="22"/>
      <c r="E5" s="23"/>
      <c r="F5" s="24">
        <f t="shared" ref="F5:K5" si="0">SUM(F4:F4)</f>
        <v>540</v>
      </c>
      <c r="G5" s="24">
        <f t="shared" si="0"/>
        <v>406.93293142426529</v>
      </c>
      <c r="H5" s="24">
        <f t="shared" si="0"/>
        <v>35.81</v>
      </c>
      <c r="I5" s="24">
        <f t="shared" si="0"/>
        <v>1.42</v>
      </c>
      <c r="J5" s="24">
        <f t="shared" si="0"/>
        <v>37.230000000000004</v>
      </c>
      <c r="K5" s="24">
        <f t="shared" si="0"/>
        <v>369.70293142426527</v>
      </c>
      <c r="L5" s="24"/>
      <c r="M5" s="24">
        <f t="shared" ref="M5:Q5" si="1">SUM(M4:M4)</f>
        <v>129.4</v>
      </c>
      <c r="N5" s="24">
        <f t="shared" si="1"/>
        <v>240.30293142426527</v>
      </c>
      <c r="O5" s="24">
        <f t="shared" si="1"/>
        <v>34.590000000000003</v>
      </c>
      <c r="P5" s="24">
        <f t="shared" si="1"/>
        <v>0</v>
      </c>
      <c r="Q5" s="24">
        <f t="shared" si="1"/>
        <v>98.48</v>
      </c>
    </row>
    <row r="6" spans="1:17" x14ac:dyDescent="0.25">
      <c r="A6" s="20"/>
      <c r="B6" s="20"/>
      <c r="C6" s="20"/>
      <c r="E6" s="19"/>
    </row>
    <row r="7" spans="1:17" x14ac:dyDescent="0.25">
      <c r="A7" s="20" t="s">
        <v>22</v>
      </c>
      <c r="B7" s="20"/>
      <c r="C7" s="20"/>
      <c r="E7" s="19"/>
    </row>
    <row r="8" spans="1:17" x14ac:dyDescent="0.25">
      <c r="A8" s="20"/>
      <c r="B8" s="20"/>
      <c r="C8" s="20"/>
      <c r="E8" s="19"/>
    </row>
    <row r="9" spans="1:17" ht="23.25" x14ac:dyDescent="0.25">
      <c r="A9" s="6" t="s">
        <v>1</v>
      </c>
      <c r="B9" s="6" t="s">
        <v>2</v>
      </c>
      <c r="C9" s="6" t="s">
        <v>23</v>
      </c>
      <c r="D9" s="7" t="s">
        <v>24</v>
      </c>
      <c r="E9" s="8" t="s">
        <v>5</v>
      </c>
      <c r="F9" s="9" t="s">
        <v>6</v>
      </c>
      <c r="G9" s="10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12</v>
      </c>
      <c r="M9" s="11" t="s">
        <v>13</v>
      </c>
      <c r="N9" s="11" t="s">
        <v>14</v>
      </c>
      <c r="O9" s="11" t="s">
        <v>15</v>
      </c>
      <c r="P9" s="11" t="s">
        <v>16</v>
      </c>
      <c r="Q9" s="12" t="s">
        <v>17</v>
      </c>
    </row>
    <row r="10" spans="1:17" ht="23.25" x14ac:dyDescent="0.25">
      <c r="A10" s="13" t="s">
        <v>25</v>
      </c>
      <c r="B10" s="13" t="s">
        <v>26</v>
      </c>
      <c r="C10" s="13" t="s">
        <v>27</v>
      </c>
      <c r="D10" s="14">
        <v>14</v>
      </c>
      <c r="E10" s="15">
        <v>30</v>
      </c>
      <c r="F10" s="16">
        <f>D10*E10</f>
        <v>420</v>
      </c>
      <c r="G10" s="17">
        <f>F10/132.7%</f>
        <v>316.5033911077619</v>
      </c>
      <c r="H10" s="16">
        <f>ROUND(8.8%*G10,2)</f>
        <v>27.85</v>
      </c>
      <c r="I10" s="16">
        <f>ROUND(0.35%*G10,2)</f>
        <v>1.1100000000000001</v>
      </c>
      <c r="J10" s="16">
        <f>SUM(H10+I10)</f>
        <v>28.96</v>
      </c>
      <c r="K10" s="16">
        <f>SUM(G10-J10)</f>
        <v>287.54339110776192</v>
      </c>
      <c r="L10" s="16">
        <v>0.33</v>
      </c>
      <c r="M10" s="16">
        <f>ROUND((K10*L10),2)</f>
        <v>94.89</v>
      </c>
      <c r="N10" s="16">
        <f>SUM(K10-M10)</f>
        <v>192.65339110776193</v>
      </c>
      <c r="O10" s="16">
        <f>ROUND(G10*8.5%,2)</f>
        <v>26.9</v>
      </c>
      <c r="P10" s="18"/>
      <c r="Q10" s="16">
        <f>ROUND(G10*24.2%,2)</f>
        <v>76.59</v>
      </c>
    </row>
    <row r="11" spans="1:17" ht="23.25" x14ac:dyDescent="0.25">
      <c r="A11" s="13" t="s">
        <v>28</v>
      </c>
      <c r="B11" s="13" t="s">
        <v>26</v>
      </c>
      <c r="C11" s="13" t="s">
        <v>27</v>
      </c>
      <c r="D11" s="14">
        <v>16</v>
      </c>
      <c r="E11" s="15">
        <v>30</v>
      </c>
      <c r="F11" s="16">
        <f>D11*E11</f>
        <v>480</v>
      </c>
      <c r="G11" s="17">
        <f>F11/132.7%</f>
        <v>361.71816126601357</v>
      </c>
      <c r="H11" s="16">
        <f>ROUND(8.8%*G11,2)</f>
        <v>31.83</v>
      </c>
      <c r="I11" s="16">
        <f>ROUND(0.35%*G11,2)</f>
        <v>1.27</v>
      </c>
      <c r="J11" s="16">
        <f>SUM(H11+I11)</f>
        <v>33.1</v>
      </c>
      <c r="K11" s="16">
        <f>SUM(G11-J11)</f>
        <v>328.61816126601354</v>
      </c>
      <c r="L11" s="16">
        <v>0.33</v>
      </c>
      <c r="M11" s="16">
        <f>ROUND((K11*L11),2)</f>
        <v>108.44</v>
      </c>
      <c r="N11" s="16">
        <f>SUM(K11-M11)</f>
        <v>220.17816126601355</v>
      </c>
      <c r="O11" s="16">
        <f>ROUND(G11*8.5%,2)</f>
        <v>30.75</v>
      </c>
      <c r="P11" s="18"/>
      <c r="Q11" s="16">
        <f>ROUND(G11*24.2%,2)</f>
        <v>87.54</v>
      </c>
    </row>
    <row r="12" spans="1:17" x14ac:dyDescent="0.25">
      <c r="A12" s="25"/>
      <c r="B12" s="25"/>
      <c r="C12" s="25"/>
      <c r="D12" s="26"/>
      <c r="E12" s="26"/>
      <c r="F12" s="27"/>
      <c r="G12" s="28"/>
      <c r="H12" s="27"/>
      <c r="I12" s="27"/>
      <c r="J12" s="27"/>
      <c r="K12" s="27"/>
      <c r="L12" s="27"/>
      <c r="M12" s="27"/>
      <c r="N12" s="27"/>
      <c r="O12" s="27"/>
      <c r="P12" s="29"/>
      <c r="Q12" s="27"/>
    </row>
    <row r="13" spans="1:17" x14ac:dyDescent="0.25">
      <c r="A13" s="30" t="s">
        <v>29</v>
      </c>
      <c r="B13" s="31"/>
      <c r="C13" s="32"/>
      <c r="D13" s="33"/>
      <c r="E13" s="34" t="s">
        <v>30</v>
      </c>
      <c r="F13" s="35">
        <f t="shared" ref="F13:K13" si="2">SUM(F10:F12)</f>
        <v>900</v>
      </c>
      <c r="G13" s="35">
        <f t="shared" si="2"/>
        <v>678.22155237377547</v>
      </c>
      <c r="H13" s="35">
        <f t="shared" si="2"/>
        <v>59.68</v>
      </c>
      <c r="I13" s="35">
        <f t="shared" si="2"/>
        <v>2.38</v>
      </c>
      <c r="J13" s="35">
        <f t="shared" si="2"/>
        <v>62.06</v>
      </c>
      <c r="K13" s="35">
        <f t="shared" si="2"/>
        <v>616.16155237377552</v>
      </c>
      <c r="L13" s="35"/>
      <c r="M13" s="35">
        <f t="shared" ref="M13:Q13" si="3">SUM(M10:M12)</f>
        <v>203.32999999999998</v>
      </c>
      <c r="N13" s="35">
        <f t="shared" si="3"/>
        <v>412.83155237377548</v>
      </c>
      <c r="O13" s="35">
        <f t="shared" si="3"/>
        <v>57.65</v>
      </c>
      <c r="P13" s="35">
        <f t="shared" si="3"/>
        <v>0</v>
      </c>
      <c r="Q13" s="35">
        <f t="shared" si="3"/>
        <v>164.13</v>
      </c>
    </row>
    <row r="14" spans="1:17" x14ac:dyDescent="0.25">
      <c r="A14" s="36"/>
      <c r="B14" s="36"/>
      <c r="C14" s="37"/>
      <c r="D14" s="38"/>
      <c r="E14" s="39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x14ac:dyDescent="0.25">
      <c r="A15" s="20" t="s">
        <v>31</v>
      </c>
      <c r="B15" s="25"/>
      <c r="C15" s="25"/>
      <c r="D15" s="26"/>
      <c r="E15" s="26"/>
      <c r="F15" s="27"/>
      <c r="G15" s="28"/>
      <c r="H15" s="27"/>
      <c r="I15" s="27"/>
      <c r="J15" s="27"/>
      <c r="K15" s="27"/>
      <c r="L15" s="27"/>
      <c r="M15" s="27"/>
      <c r="N15" s="27"/>
      <c r="O15" s="27"/>
      <c r="P15" s="29"/>
      <c r="Q15" s="27"/>
    </row>
    <row r="16" spans="1:17" ht="23.25" x14ac:dyDescent="0.25">
      <c r="A16" s="6" t="s">
        <v>1</v>
      </c>
      <c r="B16" s="6" t="s">
        <v>2</v>
      </c>
      <c r="C16" s="6" t="s">
        <v>23</v>
      </c>
      <c r="D16" s="7" t="s">
        <v>4</v>
      </c>
      <c r="E16" s="8" t="s">
        <v>5</v>
      </c>
      <c r="F16" s="9" t="s">
        <v>6</v>
      </c>
      <c r="G16" s="28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33.75" x14ac:dyDescent="0.25">
      <c r="A17" s="41" t="s">
        <v>32</v>
      </c>
      <c r="B17" s="13" t="s">
        <v>33</v>
      </c>
      <c r="C17" s="42">
        <v>45809</v>
      </c>
      <c r="D17" s="14">
        <v>30</v>
      </c>
      <c r="E17" s="15">
        <v>70</v>
      </c>
      <c r="F17" s="43">
        <f>E17*D17</f>
        <v>2100</v>
      </c>
      <c r="G17" s="44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25">
      <c r="A18" s="45"/>
      <c r="B18" s="13"/>
      <c r="C18" s="42"/>
      <c r="D18" s="14"/>
      <c r="E18" s="15"/>
      <c r="F18" s="43">
        <f>E18*D18</f>
        <v>0</v>
      </c>
      <c r="G18" s="28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25">
      <c r="A19" s="19"/>
      <c r="B19" s="19"/>
      <c r="C19" s="19" t="s">
        <v>34</v>
      </c>
      <c r="E19" s="19"/>
      <c r="F19" s="46">
        <f>SUM(F17:F18)</f>
        <v>2100</v>
      </c>
      <c r="N19" s="27"/>
      <c r="O19" s="27"/>
      <c r="P19" s="27"/>
      <c r="Q19" s="27"/>
    </row>
    <row r="20" spans="1:17" x14ac:dyDescent="0.25">
      <c r="A20" s="19"/>
      <c r="B20" s="19"/>
      <c r="C20" s="19"/>
      <c r="E20" s="19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2026-07-29T10:29:43Z</dcterms:created>
  <dcterms:modified xsi:type="dcterms:W3CDTF">2026-07-29T10:31:02Z</dcterms:modified>
</cp:coreProperties>
</file>