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24226"/>
  <xr:revisionPtr revIDLastSave="0" documentId="8_{0D0EC02B-2E60-404C-A6BF-DCB61F07871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15" i="2"/>
  <c r="H11" i="2"/>
  <c r="C13" i="1" l="1"/>
  <c r="H1" i="2"/>
  <c r="C15" i="1"/>
  <c r="C14" i="1"/>
  <c r="H1" i="4"/>
  <c r="G1" i="4" s="1"/>
  <c r="D15" i="1" s="1"/>
  <c r="G1" i="5"/>
  <c r="D16" i="1" s="1"/>
  <c r="C16" i="1"/>
  <c r="H1" i="5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<sst xmlns="http://schemas.openxmlformats.org/spreadsheetml/2006/main" count="133" uniqueCount="108">
  <si>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</si>
  <si>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</si>
  <si>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</si>
  <si>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</si>
  <si>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</si>
  <si>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</si>
  <si>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</si>
  <si>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</si>
  <si>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</si>
  <si>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</si>
  <si>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</si>
  <si>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</si>
  <si>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</si>
  <si>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</si>
  <si>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</si>
  <si>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</si>
  <si>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</si>
  <si>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</si>
  <si>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</si>
  <si>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</si>
  <si>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CPIA CPIA ALBENGA FINALE LIGURE SAVONA VALBORMIDA</t>
  </si>
  <si>
    <t>17100 SAVONA (SV) VIA CABOTO, 2 C.F. 92104610099 C.M. SVMM062003</t>
  </si>
  <si>
    <t>367 del 28/12/2021</t>
  </si>
  <si>
    <t>2040/210034436 del 28/12/2021</t>
  </si>
  <si>
    <t>34/FE/2021 del 27/12/2021</t>
  </si>
  <si>
    <t>36 del 13/01/2022</t>
  </si>
  <si>
    <t>11 del 24/01/2022</t>
  </si>
  <si>
    <t>76 del 25/01/2022</t>
  </si>
  <si>
    <t>2040/220000779 del 21/01/2022</t>
  </si>
  <si>
    <t>0000000783/PA del 03/02/2022</t>
  </si>
  <si>
    <t>1022009230 del 20/01/2022</t>
  </si>
  <si>
    <t>0000000981/PA del 05/02/2022</t>
  </si>
  <si>
    <t>142/001 del 31/01/2022</t>
  </si>
  <si>
    <t>424 del 31/01/2022</t>
  </si>
  <si>
    <t>FPA 2/22 del 10/02/2022</t>
  </si>
  <si>
    <t>7X00432930 del 10/02/2022</t>
  </si>
  <si>
    <t>8G00016226 del 10/02/2022</t>
  </si>
  <si>
    <t>12-22 del 05/02/2022</t>
  </si>
  <si>
    <t>EFAT/2022/0239 del 03/02/2022</t>
  </si>
  <si>
    <t>26/03 del 07/02/2022</t>
  </si>
  <si>
    <t>3 del 28/02/2022</t>
  </si>
  <si>
    <t>2022/04367 del 03/03/2022</t>
  </si>
  <si>
    <t>361/22 del 02/03/2022</t>
  </si>
  <si>
    <t>16 del 18/02/2022</t>
  </si>
  <si>
    <t>FVED97 del 24/03/2022</t>
  </si>
  <si>
    <t>850/PA del 28/02/2022</t>
  </si>
  <si>
    <t>1022046324 del 18/02/2022</t>
  </si>
  <si>
    <t>37 del 12/03/2022</t>
  </si>
  <si>
    <t>35-22 del 28/03/2022</t>
  </si>
  <si>
    <t>22157 del 24/03/2022</t>
  </si>
  <si>
    <t>1/646 del 02/03/2022</t>
  </si>
  <si>
    <t>6/03 del 10/01/2022</t>
  </si>
  <si>
    <t>220404 del 08/04/2022</t>
  </si>
  <si>
    <t>48/03 del 07/04/2022</t>
  </si>
  <si>
    <t>398/E del 31/03/2022</t>
  </si>
  <si>
    <t>44/PA2022 del 31/03/2022</t>
  </si>
  <si>
    <t>15 del 04/04/2022</t>
  </si>
  <si>
    <t>44-22 del 19/04/2022</t>
  </si>
  <si>
    <t>8G00050251 del 11/04/2022</t>
  </si>
  <si>
    <t>7X01126658 del 11/04/2022</t>
  </si>
  <si>
    <t>1022099583 del 12/04/2022</t>
  </si>
  <si>
    <t>V3-11935 del 11/04/2022</t>
  </si>
  <si>
    <t>56/03 del 21/04/2022</t>
  </si>
  <si>
    <t>53/03 del 19/04/2022</t>
  </si>
  <si>
    <t>22-36-2 del 15/04/2022</t>
  </si>
  <si>
    <t>1022127159 del 03/05/2022</t>
  </si>
  <si>
    <t>45/03 del 29/04/2022</t>
  </si>
  <si>
    <t>22-36-3 del 27/04/2022</t>
  </si>
  <si>
    <t>2511 del 22/04/2022</t>
  </si>
  <si>
    <t>FPA 1/22 del 17/05/2022</t>
  </si>
  <si>
    <t>76 del 12/05/2022</t>
  </si>
  <si>
    <t>16/02 del 13/05/2022</t>
  </si>
  <si>
    <t>23 del 17/05/2022</t>
  </si>
  <si>
    <t>33 del 24/05/2022</t>
  </si>
  <si>
    <t>07/PA/2022 del 31/05/2022</t>
  </si>
  <si>
    <t>3202003622 del 20/05/2022</t>
  </si>
  <si>
    <t>1022158693 del 30/05/2022</t>
  </si>
  <si>
    <t>27 del 12/06/2022</t>
  </si>
  <si>
    <t>28 del 12/06/2022</t>
  </si>
  <si>
    <t>3202004479 del 20/06/2022</t>
  </si>
  <si>
    <t>3202004407 del 17/06/2022</t>
  </si>
  <si>
    <t>72 del 01/06/2022</t>
  </si>
  <si>
    <t>8G00122583 del 09/06/2022</t>
  </si>
  <si>
    <t>7X02090019 del 09/06/2022</t>
  </si>
  <si>
    <t>FPA 5/22 del 29/06/2022</t>
  </si>
  <si>
    <t>179/01 del 28/06/2022</t>
  </si>
  <si>
    <t>316/PA del 31/05/2022</t>
  </si>
  <si>
    <t>35 del 05/07/2022</t>
  </si>
  <si>
    <t>76/03 del 05/07/2022</t>
  </si>
  <si>
    <t>77/03 del 05/07/2022</t>
  </si>
  <si>
    <t>1300177820 del 30/06/2022</t>
  </si>
  <si>
    <t>22-10-000776 del 30/06/2022</t>
  </si>
  <si>
    <t>1022184762 del 05/07/2022</t>
  </si>
  <si>
    <t>1032/0 del 30/06/2022</t>
  </si>
  <si>
    <t>34 del 05/07/2022</t>
  </si>
  <si>
    <t>108 del 30/06/2022</t>
  </si>
  <si>
    <t>5/2022 del 06/07/2022</t>
  </si>
  <si>
    <t>351/PA del 30/06/2022</t>
  </si>
  <si>
    <t>07/2022 del 17/06/2022</t>
  </si>
  <si>
    <t>14 del 15/07/2022</t>
  </si>
  <si>
    <t>1022205316 del 27/07/2022</t>
  </si>
  <si>
    <t>0000001793/PA del 29/07/2022</t>
  </si>
  <si>
    <t>3/192 del 22/08/2022</t>
  </si>
  <si>
    <t>7X03149179 del 11/08/2022</t>
  </si>
  <si>
    <t>8G00168926 del 11/08/2022</t>
  </si>
  <si>
    <t>24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</si>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</sst>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B1" sqref="B1"/>
    </sheetView>
  </sheetViews>
  <sheetFormatPr defaultColWidth="9.109375" defaultRowHeight="14.4" x14ac:dyDescent="0.3"/>
  <cols>
    <col min="1" max="1" width="17.5546875" style="4" customWidth="1"/>
    <col min="2" max="4" width="16.5546875" style="4" customWidth="1"/>
    <col min="5" max="5" width="14.88671875" style="4" customWidth="1"/>
    <col min="6" max="6" width="16.5546875" style="4" customWidth="1"/>
    <col min="7" max="7" width="36.5546875" style="4" customWidth="1"/>
    <col min="8" max="16384" width="9.109375" style="4"/>
  </cols>
  <sheetData>
    <row r="1" spans="1:11" x14ac:dyDescent="0.3">
      <c r="A1" s="3"/>
    </row>
    <row r="2" spans="1:11" ht="15.9" customHeight="1" x14ac:dyDescent="0.35">
      <c r="B2" s="5" t="s">
        <v>20</v>
      </c>
    </row>
    <row r="3" spans="1:11" ht="12.75" customHeight="1" x14ac:dyDescent="0.3">
      <c r="B3" s="2" t="s">
        <v>21</v>
      </c>
    </row>
    <row r="4" spans="1:11" ht="15" thickBot="1" x14ac:dyDescent="0.35"/>
    <row r="5" spans="1:11" ht="18" customHeight="1" thickBot="1" x14ac:dyDescent="0.45">
      <c r="B5" s="9" t="s">
        <v>17</v>
      </c>
      <c r="F5" s="18">
        <v>2022</v>
      </c>
    </row>
    <row r="7" spans="1:11" s="20" customFormat="1" ht="24.9" customHeight="1" x14ac:dyDescent="0.4">
      <c r="A7" s="36" t="s">
        <v>1</v>
      </c>
      <c r="B7" s="37"/>
      <c r="C7" s="37"/>
      <c r="D7" s="37"/>
      <c r="E7" s="37"/>
      <c r="F7" s="38"/>
    </row>
    <row r="8" spans="1:11" ht="30.75" customHeight="1" x14ac:dyDescent="0.3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5">
      <c r="A9" s="39">
        <f>SUM(B13:B16)</f>
        <v>84</v>
      </c>
      <c r="B9" s="35"/>
      <c r="C9" s="34">
        <f>SUM(C13:C16)</f>
        <v>70180.100000000006</v>
      </c>
      <c r="D9" s="35"/>
      <c r="E9" s="40">
        <f>('Trimestre 1'!H1+'Trimestre 2'!H1+'Trimestre 3'!H1+'Trimestre 4'!H1)/C9</f>
        <v>-16.641601964089535</v>
      </c>
      <c r="F9" s="41"/>
    </row>
    <row r="10" spans="1:11" s="6" customFormat="1" ht="20.100000000000001" customHeight="1" thickBot="1" x14ac:dyDescent="0.35">
      <c r="A10" s="21"/>
      <c r="B10" s="21"/>
      <c r="C10" s="22"/>
      <c r="D10" s="21"/>
      <c r="E10" s="23"/>
      <c r="F10" s="30"/>
    </row>
    <row r="11" spans="1:11" s="20" customFormat="1" ht="24.9" customHeight="1" x14ac:dyDescent="0.4">
      <c r="A11" s="42" t="s">
        <v>2</v>
      </c>
      <c r="B11" s="43"/>
      <c r="C11" s="43"/>
      <c r="D11" s="43"/>
      <c r="E11" s="43"/>
      <c r="F11" s="44"/>
    </row>
    <row r="12" spans="1:11" ht="46.5" customHeight="1" x14ac:dyDescent="0.3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3">
      <c r="A13" s="28" t="s">
        <v>13</v>
      </c>
      <c r="B13" s="17">
        <f>'Trimestre 1'!C1</f>
        <v>26</v>
      </c>
      <c r="C13" s="29">
        <f>'Trimestre 1'!B1</f>
        <v>28212.069999999996</v>
      </c>
      <c r="D13" s="29">
        <f>'Trimestre 1'!G1</f>
        <v>-13.042075608064211</v>
      </c>
      <c r="E13" s="29">
        <v>33885.82</v>
      </c>
      <c r="F13" s="33" t="s">
        <v>105</v>
      </c>
      <c r="G13" s="7"/>
      <c r="H13" s="8"/>
      <c r="I13" s="8"/>
      <c r="J13" s="6"/>
      <c r="K13" s="6"/>
    </row>
    <row r="14" spans="1:11" ht="22.5" customHeight="1" x14ac:dyDescent="0.3">
      <c r="A14" s="28" t="s">
        <v>14</v>
      </c>
      <c r="B14" s="17">
        <f>'Trimestre 2'!C1</f>
        <v>37</v>
      </c>
      <c r="C14" s="29">
        <f>'Trimestre 2'!B1</f>
        <v>17673.060000000001</v>
      </c>
      <c r="D14" s="29">
        <f>'Trimestre 2'!G1</f>
        <v>-18.948723650573243</v>
      </c>
      <c r="E14" s="29">
        <v>22497.95</v>
      </c>
      <c r="F14" s="33" t="s">
        <v>106</v>
      </c>
      <c r="G14" s="6"/>
      <c r="H14" s="6"/>
      <c r="I14" s="6"/>
      <c r="J14" s="6"/>
      <c r="K14" s="6"/>
    </row>
    <row r="15" spans="1:11" ht="22.5" customHeight="1" x14ac:dyDescent="0.3">
      <c r="A15" s="28" t="s">
        <v>15</v>
      </c>
      <c r="B15" s="17">
        <f>'Trimestre 3'!C1</f>
        <v>21</v>
      </c>
      <c r="C15" s="29">
        <f>'Trimestre 3'!B1</f>
        <v>24294.97</v>
      </c>
      <c r="D15" s="29">
        <f>'Trimestre 3'!G1</f>
        <v>-19.143197542536583</v>
      </c>
      <c r="E15" s="29">
        <v>43601.83</v>
      </c>
      <c r="F15" s="33" t="s">
        <v>107</v>
      </c>
    </row>
    <row r="16" spans="1:11" ht="21.75" customHeight="1" x14ac:dyDescent="0.3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5">
        <f>SUM(B4:B353)</f>
        <v>28212.069999999996</v>
      </c>
      <c r="C1">
        <f>COUNTA(A4:A353)</f>
        <v>26</v>
      </c>
      <c r="G1" s="16">
        <f>IF(B1&lt;&gt;0,H1/B1,0)</f>
        <v>-13.042075608064211</v>
      </c>
      <c r="H1" s="15">
        <f>SUM(H4:H353)</f>
        <v>-367943.95</v>
      </c>
    </row>
    <row r="3" spans="1:8" s="11" customFormat="1" ht="43.2" x14ac:dyDescent="0.3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">
      <c r="A4" s="19" t="s">
        <v>22</v>
      </c>
      <c r="B4" s="12">
        <v>1692</v>
      </c>
      <c r="C4" s="13">
        <v>44590</v>
      </c>
      <c r="D4" s="13">
        <v>44581</v>
      </c>
      <c r="E4" s="13"/>
      <c r="F4" s="13"/>
      <c r="G4" s="1">
        <f>D4-C4-(F4-E4)</f>
        <v>-9</v>
      </c>
      <c r="H4" s="12">
        <f>B4*G4</f>
        <v>-15228</v>
      </c>
    </row>
    <row r="5" spans="1:8" x14ac:dyDescent="0.3">
      <c r="A5" s="19" t="s">
        <v>23</v>
      </c>
      <c r="B5" s="12">
        <v>806.31</v>
      </c>
      <c r="C5" s="13">
        <v>44590</v>
      </c>
      <c r="D5" s="13">
        <v>44581</v>
      </c>
      <c r="E5" s="13"/>
      <c r="F5" s="13"/>
      <c r="G5" s="1">
        <f t="shared" ref="G5:G68" si="0">D5-C5-(F5-E5)</f>
        <v>-9</v>
      </c>
      <c r="H5" s="12">
        <f t="shared" ref="H5:H68" si="1">B5*G5</f>
        <v>-7256.7899999999991</v>
      </c>
    </row>
    <row r="6" spans="1:8" x14ac:dyDescent="0.3">
      <c r="A6" s="19" t="s">
        <v>24</v>
      </c>
      <c r="B6" s="12">
        <v>2000</v>
      </c>
      <c r="C6" s="13">
        <v>44590</v>
      </c>
      <c r="D6" s="13">
        <v>44585</v>
      </c>
      <c r="E6" s="13"/>
      <c r="F6" s="13"/>
      <c r="G6" s="1">
        <f t="shared" si="0"/>
        <v>-5</v>
      </c>
      <c r="H6" s="12">
        <f t="shared" si="1"/>
        <v>-10000</v>
      </c>
    </row>
    <row r="7" spans="1:8" x14ac:dyDescent="0.3">
      <c r="A7" s="19" t="s">
        <v>25</v>
      </c>
      <c r="B7" s="12">
        <v>840</v>
      </c>
      <c r="C7" s="13">
        <v>44616</v>
      </c>
      <c r="D7" s="13">
        <v>44599</v>
      </c>
      <c r="E7" s="13"/>
      <c r="F7" s="13"/>
      <c r="G7" s="1">
        <f t="shared" si="0"/>
        <v>-17</v>
      </c>
      <c r="H7" s="12">
        <f t="shared" si="1"/>
        <v>-14280</v>
      </c>
    </row>
    <row r="8" spans="1:8" x14ac:dyDescent="0.3">
      <c r="A8" s="19" t="s">
        <v>26</v>
      </c>
      <c r="B8" s="12">
        <v>101.54</v>
      </c>
      <c r="C8" s="13">
        <v>44617</v>
      </c>
      <c r="D8" s="13">
        <v>44599</v>
      </c>
      <c r="E8" s="13"/>
      <c r="F8" s="13"/>
      <c r="G8" s="1">
        <f t="shared" si="0"/>
        <v>-18</v>
      </c>
      <c r="H8" s="12">
        <f t="shared" si="1"/>
        <v>-1827.72</v>
      </c>
    </row>
    <row r="9" spans="1:8" x14ac:dyDescent="0.3">
      <c r="A9" s="19" t="s">
        <v>27</v>
      </c>
      <c r="B9" s="12">
        <v>180.33</v>
      </c>
      <c r="C9" s="13">
        <v>44616</v>
      </c>
      <c r="D9" s="13">
        <v>44599</v>
      </c>
      <c r="E9" s="13"/>
      <c r="F9" s="13"/>
      <c r="G9" s="1">
        <f t="shared" si="0"/>
        <v>-17</v>
      </c>
      <c r="H9" s="12">
        <f t="shared" si="1"/>
        <v>-3065.61</v>
      </c>
    </row>
    <row r="10" spans="1:8" x14ac:dyDescent="0.3">
      <c r="A10" s="19" t="s">
        <v>28</v>
      </c>
      <c r="B10" s="12">
        <v>7.0000000000000007E-2</v>
      </c>
      <c r="C10" s="13">
        <v>44617</v>
      </c>
      <c r="D10" s="13">
        <v>44599</v>
      </c>
      <c r="E10" s="13"/>
      <c r="F10" s="13"/>
      <c r="G10" s="1">
        <f t="shared" si="0"/>
        <v>-18</v>
      </c>
      <c r="H10" s="12">
        <f t="shared" si="1"/>
        <v>-1.2600000000000002</v>
      </c>
    </row>
    <row r="11" spans="1:8" x14ac:dyDescent="0.3">
      <c r="A11" s="19" t="s">
        <v>29</v>
      </c>
      <c r="B11" s="12">
        <v>30</v>
      </c>
      <c r="C11" s="13">
        <v>44625</v>
      </c>
      <c r="D11" s="13">
        <v>44599</v>
      </c>
      <c r="E11" s="13"/>
      <c r="F11" s="13"/>
      <c r="G11" s="1">
        <f t="shared" si="0"/>
        <v>-26</v>
      </c>
      <c r="H11" s="12">
        <f t="shared" si="1"/>
        <v>-780</v>
      </c>
    </row>
    <row r="12" spans="1:8" x14ac:dyDescent="0.3">
      <c r="A12" s="19" t="s">
        <v>30</v>
      </c>
      <c r="B12" s="12">
        <v>138.4</v>
      </c>
      <c r="C12" s="13">
        <v>44616</v>
      </c>
      <c r="D12" s="13">
        <v>44599</v>
      </c>
      <c r="E12" s="13"/>
      <c r="F12" s="13"/>
      <c r="G12" s="1">
        <f t="shared" si="0"/>
        <v>-17</v>
      </c>
      <c r="H12" s="12">
        <f t="shared" si="1"/>
        <v>-2352.8000000000002</v>
      </c>
    </row>
    <row r="13" spans="1:8" x14ac:dyDescent="0.3">
      <c r="A13" s="19" t="s">
        <v>31</v>
      </c>
      <c r="B13" s="12">
        <v>1200</v>
      </c>
      <c r="C13" s="13">
        <v>44627</v>
      </c>
      <c r="D13" s="13">
        <v>44599</v>
      </c>
      <c r="E13" s="13"/>
      <c r="F13" s="13"/>
      <c r="G13" s="1">
        <f t="shared" si="0"/>
        <v>-28</v>
      </c>
      <c r="H13" s="12">
        <f t="shared" si="1"/>
        <v>-33600</v>
      </c>
    </row>
    <row r="14" spans="1:8" x14ac:dyDescent="0.3">
      <c r="A14" s="19" t="s">
        <v>32</v>
      </c>
      <c r="B14" s="12">
        <v>1250</v>
      </c>
      <c r="C14" s="13">
        <v>44623</v>
      </c>
      <c r="D14" s="13">
        <v>44613</v>
      </c>
      <c r="E14" s="13"/>
      <c r="F14" s="13"/>
      <c r="G14" s="1">
        <f t="shared" si="0"/>
        <v>-10</v>
      </c>
      <c r="H14" s="12">
        <f t="shared" si="1"/>
        <v>-12500</v>
      </c>
    </row>
    <row r="15" spans="1:8" x14ac:dyDescent="0.3">
      <c r="A15" s="19" t="s">
        <v>33</v>
      </c>
      <c r="B15" s="12">
        <v>1443</v>
      </c>
      <c r="C15" s="13">
        <v>44622</v>
      </c>
      <c r="D15" s="13">
        <v>44613</v>
      </c>
      <c r="E15" s="13"/>
      <c r="F15" s="13"/>
      <c r="G15" s="1">
        <f t="shared" si="0"/>
        <v>-9</v>
      </c>
      <c r="H15" s="12">
        <f t="shared" si="1"/>
        <v>-12987</v>
      </c>
    </row>
    <row r="16" spans="1:8" x14ac:dyDescent="0.3">
      <c r="A16" s="19" t="s">
        <v>34</v>
      </c>
      <c r="B16" s="12">
        <v>4481.46</v>
      </c>
      <c r="C16" s="13">
        <v>44637</v>
      </c>
      <c r="D16" s="13">
        <v>44613</v>
      </c>
      <c r="E16" s="13"/>
      <c r="F16" s="13"/>
      <c r="G16" s="1">
        <f t="shared" si="0"/>
        <v>-24</v>
      </c>
      <c r="H16" s="12">
        <f t="shared" si="1"/>
        <v>-107555.04000000001</v>
      </c>
    </row>
    <row r="17" spans="1:8" x14ac:dyDescent="0.3">
      <c r="A17" s="19" t="s">
        <v>35</v>
      </c>
      <c r="B17" s="12">
        <v>516.21</v>
      </c>
      <c r="C17" s="13">
        <v>44638</v>
      </c>
      <c r="D17" s="13">
        <v>44613</v>
      </c>
      <c r="E17" s="13"/>
      <c r="F17" s="13"/>
      <c r="G17" s="1">
        <f t="shared" si="0"/>
        <v>-25</v>
      </c>
      <c r="H17" s="12">
        <f t="shared" si="1"/>
        <v>-12905.25</v>
      </c>
    </row>
    <row r="18" spans="1:8" x14ac:dyDescent="0.3">
      <c r="A18" s="19" t="s">
        <v>36</v>
      </c>
      <c r="B18" s="12">
        <v>120</v>
      </c>
      <c r="C18" s="13">
        <v>44637</v>
      </c>
      <c r="D18" s="13">
        <v>44613</v>
      </c>
      <c r="E18" s="13"/>
      <c r="F18" s="13"/>
      <c r="G18" s="1">
        <f t="shared" si="0"/>
        <v>-24</v>
      </c>
      <c r="H18" s="12">
        <f t="shared" si="1"/>
        <v>-2880</v>
      </c>
    </row>
    <row r="19" spans="1:8" x14ac:dyDescent="0.3">
      <c r="A19" s="19" t="s">
        <v>37</v>
      </c>
      <c r="B19" s="12">
        <v>1852.99</v>
      </c>
      <c r="C19" s="13">
        <v>44631</v>
      </c>
      <c r="D19" s="13">
        <v>44617</v>
      </c>
      <c r="E19" s="13"/>
      <c r="F19" s="13"/>
      <c r="G19" s="1">
        <f t="shared" si="0"/>
        <v>-14</v>
      </c>
      <c r="H19" s="12">
        <f t="shared" si="1"/>
        <v>-25941.86</v>
      </c>
    </row>
    <row r="20" spans="1:8" x14ac:dyDescent="0.3">
      <c r="A20" s="19" t="s">
        <v>38</v>
      </c>
      <c r="B20" s="12">
        <v>170</v>
      </c>
      <c r="C20" s="13">
        <v>44630</v>
      </c>
      <c r="D20" s="13">
        <v>44624</v>
      </c>
      <c r="E20" s="13"/>
      <c r="F20" s="13"/>
      <c r="G20" s="1">
        <f t="shared" si="0"/>
        <v>-6</v>
      </c>
      <c r="H20" s="12">
        <f t="shared" si="1"/>
        <v>-1020</v>
      </c>
    </row>
    <row r="21" spans="1:8" x14ac:dyDescent="0.3">
      <c r="A21" s="19" t="s">
        <v>39</v>
      </c>
      <c r="B21" s="12">
        <v>160</v>
      </c>
      <c r="C21" s="13">
        <v>44636</v>
      </c>
      <c r="D21" s="13">
        <v>44624</v>
      </c>
      <c r="E21" s="13"/>
      <c r="F21" s="13"/>
      <c r="G21" s="1">
        <f t="shared" si="0"/>
        <v>-12</v>
      </c>
      <c r="H21" s="12">
        <f t="shared" si="1"/>
        <v>-1920</v>
      </c>
    </row>
    <row r="22" spans="1:8" x14ac:dyDescent="0.3">
      <c r="A22" s="19" t="s">
        <v>40</v>
      </c>
      <c r="B22" s="12">
        <v>2000</v>
      </c>
      <c r="C22" s="13">
        <v>44653</v>
      </c>
      <c r="D22" s="13">
        <v>44637</v>
      </c>
      <c r="E22" s="13"/>
      <c r="F22" s="13"/>
      <c r="G22" s="1">
        <f t="shared" si="0"/>
        <v>-16</v>
      </c>
      <c r="H22" s="12">
        <f t="shared" si="1"/>
        <v>-32000</v>
      </c>
    </row>
    <row r="23" spans="1:8" x14ac:dyDescent="0.3">
      <c r="A23" s="19" t="s">
        <v>41</v>
      </c>
      <c r="B23" s="12">
        <v>1600</v>
      </c>
      <c r="C23" s="13">
        <v>44654</v>
      </c>
      <c r="D23" s="13">
        <v>44637</v>
      </c>
      <c r="E23" s="13"/>
      <c r="F23" s="13"/>
      <c r="G23" s="1">
        <f t="shared" si="0"/>
        <v>-17</v>
      </c>
      <c r="H23" s="12">
        <f t="shared" si="1"/>
        <v>-27200</v>
      </c>
    </row>
    <row r="24" spans="1:8" x14ac:dyDescent="0.3">
      <c r="A24" s="19" t="s">
        <v>42</v>
      </c>
      <c r="B24" s="12">
        <v>325</v>
      </c>
      <c r="C24" s="13">
        <v>44655</v>
      </c>
      <c r="D24" s="13">
        <v>44637</v>
      </c>
      <c r="E24" s="13"/>
      <c r="F24" s="13"/>
      <c r="G24" s="1">
        <f t="shared" si="0"/>
        <v>-18</v>
      </c>
      <c r="H24" s="12">
        <f t="shared" si="1"/>
        <v>-5850</v>
      </c>
    </row>
    <row r="25" spans="1:8" x14ac:dyDescent="0.3">
      <c r="A25" s="19" t="s">
        <v>43</v>
      </c>
      <c r="B25" s="12">
        <v>56</v>
      </c>
      <c r="C25" s="13">
        <v>44646</v>
      </c>
      <c r="D25" s="13">
        <v>44650</v>
      </c>
      <c r="E25" s="13"/>
      <c r="F25" s="13"/>
      <c r="G25" s="1">
        <f t="shared" si="0"/>
        <v>4</v>
      </c>
      <c r="H25" s="12">
        <f t="shared" si="1"/>
        <v>224</v>
      </c>
    </row>
    <row r="26" spans="1:8" x14ac:dyDescent="0.3">
      <c r="A26" s="19" t="s">
        <v>44</v>
      </c>
      <c r="B26" s="12">
        <v>67.099999999999994</v>
      </c>
      <c r="C26" s="13">
        <v>44646</v>
      </c>
      <c r="D26" s="13">
        <v>44650</v>
      </c>
      <c r="E26" s="13"/>
      <c r="F26" s="13"/>
      <c r="G26" s="1">
        <f t="shared" si="0"/>
        <v>4</v>
      </c>
      <c r="H26" s="12">
        <f t="shared" si="1"/>
        <v>268.39999999999998</v>
      </c>
    </row>
    <row r="27" spans="1:8" x14ac:dyDescent="0.3">
      <c r="A27" s="19" t="s">
        <v>45</v>
      </c>
      <c r="B27" s="12">
        <v>5097</v>
      </c>
      <c r="C27" s="13">
        <v>44652</v>
      </c>
      <c r="D27" s="13">
        <v>44650</v>
      </c>
      <c r="E27" s="13"/>
      <c r="F27" s="13"/>
      <c r="G27" s="1">
        <f t="shared" si="0"/>
        <v>-2</v>
      </c>
      <c r="H27" s="12">
        <f t="shared" si="1"/>
        <v>-10194</v>
      </c>
    </row>
    <row r="28" spans="1:8" x14ac:dyDescent="0.3">
      <c r="A28" s="19" t="s">
        <v>46</v>
      </c>
      <c r="B28" s="12">
        <v>329.66</v>
      </c>
      <c r="C28" s="13">
        <v>44647</v>
      </c>
      <c r="D28" s="13">
        <v>44650</v>
      </c>
      <c r="E28" s="13"/>
      <c r="F28" s="13"/>
      <c r="G28" s="1">
        <f t="shared" si="0"/>
        <v>3</v>
      </c>
      <c r="H28" s="12">
        <f t="shared" si="1"/>
        <v>988.98</v>
      </c>
    </row>
    <row r="29" spans="1:8" x14ac:dyDescent="0.3">
      <c r="A29" s="19" t="s">
        <v>47</v>
      </c>
      <c r="B29" s="12">
        <v>1755</v>
      </c>
      <c r="C29" s="13">
        <v>44666</v>
      </c>
      <c r="D29" s="13">
        <v>44650</v>
      </c>
      <c r="E29" s="13"/>
      <c r="F29" s="13"/>
      <c r="G29" s="1">
        <f t="shared" si="0"/>
        <v>-16</v>
      </c>
      <c r="H29" s="12">
        <f t="shared" si="1"/>
        <v>-28080</v>
      </c>
    </row>
    <row r="30" spans="1:8" x14ac:dyDescent="0.3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3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3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3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3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3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3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3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3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3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3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3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3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3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3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3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3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3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3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3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3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3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3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3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3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3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3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3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3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3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3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3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3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3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3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3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3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3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3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3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3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3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3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3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3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3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3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3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3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3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3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3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3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3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3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3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3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3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3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3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3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3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3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3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3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3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3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3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3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3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3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3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3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3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3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3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3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3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3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3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3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3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3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3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3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3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3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3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3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3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3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3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3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3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3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3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3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3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3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3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3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3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3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3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3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3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3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3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3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3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3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3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3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3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3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3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3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3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3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3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3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3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3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3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3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3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3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3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3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3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3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3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3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3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3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3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3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3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3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3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3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3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3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3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3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3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3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3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3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3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3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5">
        <f>SUM(B4:B353)</f>
        <v>17673.060000000001</v>
      </c>
      <c r="C1">
        <f>COUNTA(A4:A353)</f>
        <v>37</v>
      </c>
      <c r="G1" s="16">
        <f>IF(B1&lt;&gt;0,H1/B1,0)</f>
        <v>-18.948723650573243</v>
      </c>
      <c r="H1" s="15">
        <f>SUM(H4:H353)</f>
        <v>-334881.93</v>
      </c>
    </row>
    <row r="3" spans="1:8" s="11" customFormat="1" ht="43.2" x14ac:dyDescent="0.3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">
      <c r="A4" s="19" t="s">
        <v>48</v>
      </c>
      <c r="B4" s="12">
        <v>891.78</v>
      </c>
      <c r="C4" s="13">
        <v>44678</v>
      </c>
      <c r="D4" s="13">
        <v>44652</v>
      </c>
      <c r="E4" s="13"/>
      <c r="F4" s="13"/>
      <c r="G4" s="1">
        <f>D4-C4-(F4-E4)</f>
        <v>-26</v>
      </c>
      <c r="H4" s="12">
        <f>B4*G4</f>
        <v>-23186.28</v>
      </c>
    </row>
    <row r="5" spans="1:8" x14ac:dyDescent="0.3">
      <c r="A5" s="19" t="s">
        <v>49</v>
      </c>
      <c r="B5" s="12">
        <v>839</v>
      </c>
      <c r="C5" s="13">
        <v>44675</v>
      </c>
      <c r="D5" s="13">
        <v>44652</v>
      </c>
      <c r="E5" s="13"/>
      <c r="F5" s="13"/>
      <c r="G5" s="1">
        <f t="shared" ref="G5:G68" si="0">D5-C5-(F5-E5)</f>
        <v>-23</v>
      </c>
      <c r="H5" s="12">
        <f t="shared" ref="H5:H68" si="1">B5*G5</f>
        <v>-19297</v>
      </c>
    </row>
    <row r="6" spans="1:8" x14ac:dyDescent="0.3">
      <c r="A6" s="19" t="s">
        <v>50</v>
      </c>
      <c r="B6" s="12">
        <v>180</v>
      </c>
      <c r="C6" s="13">
        <v>44675</v>
      </c>
      <c r="D6" s="13">
        <v>44652</v>
      </c>
      <c r="E6" s="13"/>
      <c r="F6" s="13"/>
      <c r="G6" s="1">
        <f t="shared" si="0"/>
        <v>-23</v>
      </c>
      <c r="H6" s="12">
        <f t="shared" si="1"/>
        <v>-4140</v>
      </c>
    </row>
    <row r="7" spans="1:8" x14ac:dyDescent="0.3">
      <c r="A7" s="19" t="s">
        <v>51</v>
      </c>
      <c r="B7" s="12">
        <v>1053.33</v>
      </c>
      <c r="C7" s="13">
        <v>44603</v>
      </c>
      <c r="D7" s="13">
        <v>44664</v>
      </c>
      <c r="E7" s="13"/>
      <c r="F7" s="13"/>
      <c r="G7" s="1">
        <f t="shared" si="0"/>
        <v>61</v>
      </c>
      <c r="H7" s="12">
        <f t="shared" si="1"/>
        <v>64253.13</v>
      </c>
    </row>
    <row r="8" spans="1:8" x14ac:dyDescent="0.3">
      <c r="A8" s="19" t="s">
        <v>52</v>
      </c>
      <c r="B8" s="12">
        <v>77.75</v>
      </c>
      <c r="C8" s="13">
        <v>44694</v>
      </c>
      <c r="D8" s="13">
        <v>44664</v>
      </c>
      <c r="E8" s="13"/>
      <c r="F8" s="13"/>
      <c r="G8" s="1">
        <f t="shared" si="0"/>
        <v>-30</v>
      </c>
      <c r="H8" s="12">
        <f t="shared" si="1"/>
        <v>-2332.5</v>
      </c>
    </row>
    <row r="9" spans="1:8" x14ac:dyDescent="0.3">
      <c r="A9" s="19" t="s">
        <v>53</v>
      </c>
      <c r="B9" s="12">
        <v>300</v>
      </c>
      <c r="C9" s="13">
        <v>44692</v>
      </c>
      <c r="D9" s="13">
        <v>44664</v>
      </c>
      <c r="E9" s="13"/>
      <c r="F9" s="13"/>
      <c r="G9" s="1">
        <f t="shared" si="0"/>
        <v>-28</v>
      </c>
      <c r="H9" s="12">
        <f t="shared" si="1"/>
        <v>-8400</v>
      </c>
    </row>
    <row r="10" spans="1:8" x14ac:dyDescent="0.3">
      <c r="A10" s="19" t="s">
        <v>54</v>
      </c>
      <c r="B10" s="12">
        <v>840.6</v>
      </c>
      <c r="C10" s="13">
        <v>44690</v>
      </c>
      <c r="D10" s="13">
        <v>44664</v>
      </c>
      <c r="E10" s="13"/>
      <c r="F10" s="13"/>
      <c r="G10" s="1">
        <f t="shared" si="0"/>
        <v>-26</v>
      </c>
      <c r="H10" s="12">
        <f t="shared" si="1"/>
        <v>-21855.600000000002</v>
      </c>
    </row>
    <row r="11" spans="1:8" x14ac:dyDescent="0.3">
      <c r="A11" s="19" t="s">
        <v>55</v>
      </c>
      <c r="B11" s="12">
        <v>450</v>
      </c>
      <c r="C11" s="13">
        <v>44689</v>
      </c>
      <c r="D11" s="13">
        <v>44664</v>
      </c>
      <c r="E11" s="13"/>
      <c r="F11" s="13"/>
      <c r="G11" s="1">
        <f t="shared" si="0"/>
        <v>-25</v>
      </c>
      <c r="H11" s="12">
        <f t="shared" si="1"/>
        <v>-11250</v>
      </c>
    </row>
    <row r="12" spans="1:8" x14ac:dyDescent="0.3">
      <c r="A12" s="19" t="s">
        <v>56</v>
      </c>
      <c r="B12" s="12">
        <v>943.28</v>
      </c>
      <c r="C12" s="13">
        <v>44692</v>
      </c>
      <c r="D12" s="13">
        <v>44664</v>
      </c>
      <c r="E12" s="13"/>
      <c r="F12" s="13"/>
      <c r="G12" s="1">
        <f t="shared" si="0"/>
        <v>-28</v>
      </c>
      <c r="H12" s="12">
        <f t="shared" si="1"/>
        <v>-26411.84</v>
      </c>
    </row>
    <row r="13" spans="1:8" x14ac:dyDescent="0.3">
      <c r="A13" s="19" t="s">
        <v>57</v>
      </c>
      <c r="B13" s="12">
        <v>517.98</v>
      </c>
      <c r="C13" s="13">
        <v>44701</v>
      </c>
      <c r="D13" s="13">
        <v>44679</v>
      </c>
      <c r="E13" s="13"/>
      <c r="F13" s="13"/>
      <c r="G13" s="1">
        <f t="shared" si="0"/>
        <v>-22</v>
      </c>
      <c r="H13" s="12">
        <f t="shared" si="1"/>
        <v>-11395.560000000001</v>
      </c>
    </row>
    <row r="14" spans="1:8" x14ac:dyDescent="0.3">
      <c r="A14" s="19" t="s">
        <v>58</v>
      </c>
      <c r="B14" s="12">
        <v>120</v>
      </c>
      <c r="C14" s="13">
        <v>44699</v>
      </c>
      <c r="D14" s="13">
        <v>44679</v>
      </c>
      <c r="E14" s="13"/>
      <c r="F14" s="13"/>
      <c r="G14" s="1">
        <f t="shared" si="0"/>
        <v>-20</v>
      </c>
      <c r="H14" s="12">
        <f t="shared" si="1"/>
        <v>-2400</v>
      </c>
    </row>
    <row r="15" spans="1:8" x14ac:dyDescent="0.3">
      <c r="A15" s="19" t="s">
        <v>59</v>
      </c>
      <c r="B15" s="12">
        <v>516.29999999999995</v>
      </c>
      <c r="C15" s="13">
        <v>44700</v>
      </c>
      <c r="D15" s="13">
        <v>44679</v>
      </c>
      <c r="E15" s="13"/>
      <c r="F15" s="13"/>
      <c r="G15" s="1">
        <f t="shared" si="0"/>
        <v>-21</v>
      </c>
      <c r="H15" s="12">
        <f t="shared" si="1"/>
        <v>-10842.3</v>
      </c>
    </row>
    <row r="16" spans="1:8" x14ac:dyDescent="0.3">
      <c r="A16" s="19" t="s">
        <v>60</v>
      </c>
      <c r="B16" s="12">
        <v>46.69</v>
      </c>
      <c r="C16" s="13">
        <v>44701</v>
      </c>
      <c r="D16" s="13">
        <v>44679</v>
      </c>
      <c r="E16" s="13"/>
      <c r="F16" s="13"/>
      <c r="G16" s="1">
        <f t="shared" si="0"/>
        <v>-22</v>
      </c>
      <c r="H16" s="12">
        <f t="shared" si="1"/>
        <v>-1027.1799999999998</v>
      </c>
    </row>
    <row r="17" spans="1:8" x14ac:dyDescent="0.3">
      <c r="A17" s="19" t="s">
        <v>61</v>
      </c>
      <c r="B17" s="12">
        <v>198.95</v>
      </c>
      <c r="C17" s="13">
        <v>44697</v>
      </c>
      <c r="D17" s="13">
        <v>44679</v>
      </c>
      <c r="E17" s="13"/>
      <c r="F17" s="13"/>
      <c r="G17" s="1">
        <f t="shared" si="0"/>
        <v>-18</v>
      </c>
      <c r="H17" s="12">
        <f t="shared" si="1"/>
        <v>-3581.1</v>
      </c>
    </row>
    <row r="18" spans="1:8" x14ac:dyDescent="0.3">
      <c r="A18" s="19" t="s">
        <v>62</v>
      </c>
      <c r="B18" s="12">
        <v>120</v>
      </c>
      <c r="C18" s="13">
        <v>44704</v>
      </c>
      <c r="D18" s="13">
        <v>44679</v>
      </c>
      <c r="E18" s="13"/>
      <c r="F18" s="13"/>
      <c r="G18" s="1">
        <f t="shared" si="0"/>
        <v>-25</v>
      </c>
      <c r="H18" s="12">
        <f t="shared" si="1"/>
        <v>-3000</v>
      </c>
    </row>
    <row r="19" spans="1:8" x14ac:dyDescent="0.3">
      <c r="A19" s="19" t="s">
        <v>63</v>
      </c>
      <c r="B19" s="12">
        <v>790</v>
      </c>
      <c r="C19" s="13">
        <v>44701</v>
      </c>
      <c r="D19" s="13">
        <v>44679</v>
      </c>
      <c r="E19" s="13"/>
      <c r="F19" s="13"/>
      <c r="G19" s="1">
        <f t="shared" si="0"/>
        <v>-22</v>
      </c>
      <c r="H19" s="12">
        <f t="shared" si="1"/>
        <v>-17380</v>
      </c>
    </row>
    <row r="20" spans="1:8" x14ac:dyDescent="0.3">
      <c r="A20" s="19" t="s">
        <v>64</v>
      </c>
      <c r="B20" s="12">
        <v>216.5</v>
      </c>
      <c r="C20" s="13">
        <v>44701</v>
      </c>
      <c r="D20" s="13">
        <v>44687</v>
      </c>
      <c r="E20" s="13"/>
      <c r="F20" s="13"/>
      <c r="G20" s="1">
        <f t="shared" si="0"/>
        <v>-14</v>
      </c>
      <c r="H20" s="12">
        <f t="shared" si="1"/>
        <v>-3031</v>
      </c>
    </row>
    <row r="21" spans="1:8" x14ac:dyDescent="0.3">
      <c r="A21" s="19" t="s">
        <v>65</v>
      </c>
      <c r="B21" s="12">
        <v>13.63</v>
      </c>
      <c r="C21" s="13">
        <v>44715</v>
      </c>
      <c r="D21" s="13">
        <v>44687</v>
      </c>
      <c r="E21" s="13"/>
      <c r="F21" s="13"/>
      <c r="G21" s="1">
        <f t="shared" si="0"/>
        <v>-28</v>
      </c>
      <c r="H21" s="12">
        <f t="shared" si="1"/>
        <v>-381.64000000000004</v>
      </c>
    </row>
    <row r="22" spans="1:8" x14ac:dyDescent="0.3">
      <c r="A22" s="19" t="s">
        <v>66</v>
      </c>
      <c r="B22" s="12">
        <v>81.819999999999993</v>
      </c>
      <c r="C22" s="13">
        <v>44714</v>
      </c>
      <c r="D22" s="13">
        <v>44687</v>
      </c>
      <c r="E22" s="13"/>
      <c r="F22" s="13"/>
      <c r="G22" s="1">
        <f t="shared" si="0"/>
        <v>-27</v>
      </c>
      <c r="H22" s="12">
        <f t="shared" si="1"/>
        <v>-2209.14</v>
      </c>
    </row>
    <row r="23" spans="1:8" x14ac:dyDescent="0.3">
      <c r="A23" s="19" t="s">
        <v>67</v>
      </c>
      <c r="B23" s="12">
        <v>61.6</v>
      </c>
      <c r="C23" s="13">
        <v>44710</v>
      </c>
      <c r="D23" s="13">
        <v>44687</v>
      </c>
      <c r="E23" s="13"/>
      <c r="F23" s="13"/>
      <c r="G23" s="1">
        <f t="shared" si="0"/>
        <v>-23</v>
      </c>
      <c r="H23" s="12">
        <f t="shared" si="1"/>
        <v>-1416.8</v>
      </c>
    </row>
    <row r="24" spans="1:8" x14ac:dyDescent="0.3">
      <c r="A24" s="19" t="s">
        <v>68</v>
      </c>
      <c r="B24" s="12">
        <v>990</v>
      </c>
      <c r="C24" s="13">
        <v>44710</v>
      </c>
      <c r="D24" s="13">
        <v>44697</v>
      </c>
      <c r="E24" s="13"/>
      <c r="F24" s="13"/>
      <c r="G24" s="1">
        <f t="shared" si="0"/>
        <v>-13</v>
      </c>
      <c r="H24" s="12">
        <f t="shared" si="1"/>
        <v>-12870</v>
      </c>
    </row>
    <row r="25" spans="1:8" x14ac:dyDescent="0.3">
      <c r="A25" s="19" t="s">
        <v>33</v>
      </c>
      <c r="B25" s="12">
        <v>2</v>
      </c>
      <c r="C25" s="13">
        <v>44622</v>
      </c>
      <c r="D25" s="13">
        <v>44697</v>
      </c>
      <c r="E25" s="13"/>
      <c r="F25" s="13"/>
      <c r="G25" s="1">
        <f t="shared" si="0"/>
        <v>75</v>
      </c>
      <c r="H25" s="12">
        <f t="shared" si="1"/>
        <v>150</v>
      </c>
    </row>
    <row r="26" spans="1:8" x14ac:dyDescent="0.3">
      <c r="A26" s="19" t="s">
        <v>69</v>
      </c>
      <c r="B26" s="12">
        <v>2000</v>
      </c>
      <c r="C26" s="13">
        <v>44729</v>
      </c>
      <c r="D26" s="13">
        <v>44700</v>
      </c>
      <c r="E26" s="13"/>
      <c r="F26" s="13"/>
      <c r="G26" s="1">
        <f t="shared" si="0"/>
        <v>-29</v>
      </c>
      <c r="H26" s="12">
        <f t="shared" si="1"/>
        <v>-58000</v>
      </c>
    </row>
    <row r="27" spans="1:8" x14ac:dyDescent="0.3">
      <c r="A27" s="19" t="s">
        <v>70</v>
      </c>
      <c r="B27" s="12">
        <v>380.32</v>
      </c>
      <c r="C27" s="13">
        <v>44727</v>
      </c>
      <c r="D27" s="13">
        <v>44700</v>
      </c>
      <c r="E27" s="13"/>
      <c r="F27" s="13"/>
      <c r="G27" s="1">
        <f t="shared" si="0"/>
        <v>-27</v>
      </c>
      <c r="H27" s="12">
        <f t="shared" si="1"/>
        <v>-10268.64</v>
      </c>
    </row>
    <row r="28" spans="1:8" x14ac:dyDescent="0.3">
      <c r="A28" s="19" t="s">
        <v>71</v>
      </c>
      <c r="B28" s="12">
        <v>150</v>
      </c>
      <c r="C28" s="13">
        <v>44729</v>
      </c>
      <c r="D28" s="13">
        <v>44700</v>
      </c>
      <c r="E28" s="13"/>
      <c r="F28" s="13"/>
      <c r="G28" s="1">
        <f t="shared" si="0"/>
        <v>-29</v>
      </c>
      <c r="H28" s="12">
        <f t="shared" si="1"/>
        <v>-4350</v>
      </c>
    </row>
    <row r="29" spans="1:8" x14ac:dyDescent="0.3">
      <c r="A29" s="19" t="s">
        <v>72</v>
      </c>
      <c r="B29" s="12">
        <v>1206.31</v>
      </c>
      <c r="C29" s="13">
        <v>44729</v>
      </c>
      <c r="D29" s="13">
        <v>44700</v>
      </c>
      <c r="E29" s="13"/>
      <c r="F29" s="13"/>
      <c r="G29" s="1">
        <f t="shared" si="0"/>
        <v>-29</v>
      </c>
      <c r="H29" s="12">
        <f t="shared" si="1"/>
        <v>-34982.99</v>
      </c>
    </row>
    <row r="30" spans="1:8" x14ac:dyDescent="0.3">
      <c r="A30" s="19" t="s">
        <v>73</v>
      </c>
      <c r="B30" s="12">
        <v>1179.96</v>
      </c>
      <c r="C30" s="13">
        <v>44736</v>
      </c>
      <c r="D30" s="13">
        <v>44719</v>
      </c>
      <c r="E30" s="13"/>
      <c r="F30" s="13"/>
      <c r="G30" s="1">
        <f t="shared" si="0"/>
        <v>-17</v>
      </c>
      <c r="H30" s="12">
        <f t="shared" si="1"/>
        <v>-20059.32</v>
      </c>
    </row>
    <row r="31" spans="1:8" x14ac:dyDescent="0.3">
      <c r="A31" s="19" t="s">
        <v>74</v>
      </c>
      <c r="B31" s="12">
        <v>1230</v>
      </c>
      <c r="C31" s="13">
        <v>44743</v>
      </c>
      <c r="D31" s="13">
        <v>44719</v>
      </c>
      <c r="E31" s="13"/>
      <c r="F31" s="13"/>
      <c r="G31" s="1">
        <f t="shared" si="0"/>
        <v>-24</v>
      </c>
      <c r="H31" s="12">
        <f t="shared" si="1"/>
        <v>-29520</v>
      </c>
    </row>
    <row r="32" spans="1:8" x14ac:dyDescent="0.3">
      <c r="A32" s="19" t="s">
        <v>75</v>
      </c>
      <c r="B32" s="12">
        <v>40.46</v>
      </c>
      <c r="C32" s="13">
        <v>44734</v>
      </c>
      <c r="D32" s="13">
        <v>44719</v>
      </c>
      <c r="E32" s="13"/>
      <c r="F32" s="13"/>
      <c r="G32" s="1">
        <f t="shared" si="0"/>
        <v>-15</v>
      </c>
      <c r="H32" s="12">
        <f t="shared" si="1"/>
        <v>-606.9</v>
      </c>
    </row>
    <row r="33" spans="1:8" x14ac:dyDescent="0.3">
      <c r="A33" s="19" t="s">
        <v>76</v>
      </c>
      <c r="B33" s="12">
        <v>6.61</v>
      </c>
      <c r="C33" s="13">
        <v>44743</v>
      </c>
      <c r="D33" s="13">
        <v>44719</v>
      </c>
      <c r="E33" s="13"/>
      <c r="F33" s="13"/>
      <c r="G33" s="1">
        <f t="shared" si="0"/>
        <v>-24</v>
      </c>
      <c r="H33" s="12">
        <f t="shared" si="1"/>
        <v>-158.64000000000001</v>
      </c>
    </row>
    <row r="34" spans="1:8" x14ac:dyDescent="0.3">
      <c r="A34" s="19" t="s">
        <v>77</v>
      </c>
      <c r="B34" s="12">
        <v>907</v>
      </c>
      <c r="C34" s="13">
        <v>44756</v>
      </c>
      <c r="D34" s="13">
        <v>44728</v>
      </c>
      <c r="E34" s="13"/>
      <c r="F34" s="13"/>
      <c r="G34" s="1">
        <f t="shared" si="0"/>
        <v>-28</v>
      </c>
      <c r="H34" s="12">
        <f t="shared" si="1"/>
        <v>-25396</v>
      </c>
    </row>
    <row r="35" spans="1:8" x14ac:dyDescent="0.3">
      <c r="A35" s="19" t="s">
        <v>78</v>
      </c>
      <c r="B35" s="12">
        <v>290.24</v>
      </c>
      <c r="C35" s="13">
        <v>44756</v>
      </c>
      <c r="D35" s="13">
        <v>44728</v>
      </c>
      <c r="E35" s="13"/>
      <c r="F35" s="13"/>
      <c r="G35" s="1">
        <f t="shared" si="0"/>
        <v>-28</v>
      </c>
      <c r="H35" s="12">
        <f t="shared" si="1"/>
        <v>-8126.72</v>
      </c>
    </row>
    <row r="36" spans="1:8" x14ac:dyDescent="0.3">
      <c r="A36" s="19" t="s">
        <v>79</v>
      </c>
      <c r="B36" s="12">
        <v>230.38</v>
      </c>
      <c r="C36" s="13">
        <v>44764</v>
      </c>
      <c r="D36" s="13">
        <v>44741</v>
      </c>
      <c r="E36" s="13"/>
      <c r="F36" s="13"/>
      <c r="G36" s="1">
        <f t="shared" si="0"/>
        <v>-23</v>
      </c>
      <c r="H36" s="12">
        <f t="shared" si="1"/>
        <v>-5298.74</v>
      </c>
    </row>
    <row r="37" spans="1:8" x14ac:dyDescent="0.3">
      <c r="A37" s="19" t="s">
        <v>80</v>
      </c>
      <c r="B37" s="12">
        <v>34.17</v>
      </c>
      <c r="C37" s="13">
        <v>44762</v>
      </c>
      <c r="D37" s="13">
        <v>44741</v>
      </c>
      <c r="E37" s="13"/>
      <c r="F37" s="13"/>
      <c r="G37" s="1">
        <f t="shared" si="0"/>
        <v>-21</v>
      </c>
      <c r="H37" s="12">
        <f t="shared" si="1"/>
        <v>-717.57</v>
      </c>
    </row>
    <row r="38" spans="1:8" x14ac:dyDescent="0.3">
      <c r="A38" s="19" t="s">
        <v>81</v>
      </c>
      <c r="B38" s="12">
        <v>130</v>
      </c>
      <c r="C38" s="13">
        <v>44771</v>
      </c>
      <c r="D38" s="13">
        <v>44741</v>
      </c>
      <c r="E38" s="13"/>
      <c r="F38" s="13"/>
      <c r="G38" s="1">
        <f t="shared" si="0"/>
        <v>-30</v>
      </c>
      <c r="H38" s="12">
        <f t="shared" si="1"/>
        <v>-3900</v>
      </c>
    </row>
    <row r="39" spans="1:8" x14ac:dyDescent="0.3">
      <c r="A39" s="19" t="s">
        <v>82</v>
      </c>
      <c r="B39" s="12">
        <v>120</v>
      </c>
      <c r="C39" s="13">
        <v>44755</v>
      </c>
      <c r="D39" s="13">
        <v>44741</v>
      </c>
      <c r="E39" s="13"/>
      <c r="F39" s="13"/>
      <c r="G39" s="1">
        <f t="shared" si="0"/>
        <v>-14</v>
      </c>
      <c r="H39" s="12">
        <f t="shared" si="1"/>
        <v>-1680</v>
      </c>
    </row>
    <row r="40" spans="1:8" x14ac:dyDescent="0.3">
      <c r="A40" s="19" t="s">
        <v>83</v>
      </c>
      <c r="B40" s="12">
        <v>516.4</v>
      </c>
      <c r="C40" s="13">
        <v>44760</v>
      </c>
      <c r="D40" s="13">
        <v>44741</v>
      </c>
      <c r="E40" s="13"/>
      <c r="F40" s="13"/>
      <c r="G40" s="1">
        <f t="shared" si="0"/>
        <v>-19</v>
      </c>
      <c r="H40" s="12">
        <f t="shared" si="1"/>
        <v>-9811.6</v>
      </c>
    </row>
    <row r="41" spans="1:8" x14ac:dyDescent="0.3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3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3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3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3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3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3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3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3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3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3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3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3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3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3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3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3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3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3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3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3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3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3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3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3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3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3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3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3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3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3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3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3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3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3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3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3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3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3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3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3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3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3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3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3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3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3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3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3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3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3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3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3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3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3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3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3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3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3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3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3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3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3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3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3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3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3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3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3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3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3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3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3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3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3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3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3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3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3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3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3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3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3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3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3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3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3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3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3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3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3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3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3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3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3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3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3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3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3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3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3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3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3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3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3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3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3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3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3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3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3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3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3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3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3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3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3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3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3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3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3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3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3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3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3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3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3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3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3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3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3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3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3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3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3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3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3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3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5">
        <f>SUM(B4:B353)</f>
        <v>24294.97</v>
      </c>
      <c r="C1">
        <f>COUNTA(A4:A353)</f>
        <v>21</v>
      </c>
      <c r="G1" s="16">
        <f>IF(B1&lt;&gt;0,H1/B1,0)</f>
        <v>-19.143197542536583</v>
      </c>
      <c r="H1" s="15">
        <f>SUM(H4:H353)</f>
        <v>-465083.41000000003</v>
      </c>
    </row>
    <row r="3" spans="1:8" s="11" customFormat="1" ht="43.2" x14ac:dyDescent="0.3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">
      <c r="A4" s="19" t="s">
        <v>84</v>
      </c>
      <c r="B4" s="12">
        <v>6385.5</v>
      </c>
      <c r="C4" s="13">
        <v>44773</v>
      </c>
      <c r="D4" s="13">
        <v>44749</v>
      </c>
      <c r="E4" s="13"/>
      <c r="F4" s="13"/>
      <c r="G4" s="1">
        <f>D4-C4-(F4-E4)</f>
        <v>-24</v>
      </c>
      <c r="H4" s="12">
        <f>B4*G4</f>
        <v>-153252</v>
      </c>
    </row>
    <row r="5" spans="1:8" x14ac:dyDescent="0.3">
      <c r="A5" s="19" t="s">
        <v>85</v>
      </c>
      <c r="B5" s="12">
        <v>1722</v>
      </c>
      <c r="C5" s="13">
        <v>44772</v>
      </c>
      <c r="D5" s="13">
        <v>44749</v>
      </c>
      <c r="E5" s="13"/>
      <c r="F5" s="13"/>
      <c r="G5" s="1">
        <f t="shared" ref="G5:G68" si="0">D5-C5-(F5-E5)</f>
        <v>-23</v>
      </c>
      <c r="H5" s="12">
        <f t="shared" ref="H5:H68" si="1">B5*G5</f>
        <v>-39606</v>
      </c>
    </row>
    <row r="6" spans="1:8" x14ac:dyDescent="0.3">
      <c r="A6" s="19" t="s">
        <v>86</v>
      </c>
      <c r="B6" s="12">
        <v>634.66</v>
      </c>
      <c r="C6" s="13">
        <v>44749</v>
      </c>
      <c r="D6" s="13">
        <v>44749</v>
      </c>
      <c r="E6" s="13"/>
      <c r="F6" s="13"/>
      <c r="G6" s="1">
        <f t="shared" si="0"/>
        <v>0</v>
      </c>
      <c r="H6" s="12">
        <f t="shared" si="1"/>
        <v>0</v>
      </c>
    </row>
    <row r="7" spans="1:8" x14ac:dyDescent="0.3">
      <c r="A7" s="19" t="s">
        <v>87</v>
      </c>
      <c r="B7" s="12">
        <v>816.3</v>
      </c>
      <c r="C7" s="13">
        <v>44778</v>
      </c>
      <c r="D7" s="13">
        <v>44749</v>
      </c>
      <c r="E7" s="13"/>
      <c r="F7" s="13"/>
      <c r="G7" s="1">
        <f t="shared" si="0"/>
        <v>-29</v>
      </c>
      <c r="H7" s="12">
        <f t="shared" si="1"/>
        <v>-23672.699999999997</v>
      </c>
    </row>
    <row r="8" spans="1:8" x14ac:dyDescent="0.3">
      <c r="A8" s="19" t="s">
        <v>88</v>
      </c>
      <c r="B8" s="12">
        <v>790</v>
      </c>
      <c r="C8" s="13">
        <v>44780</v>
      </c>
      <c r="D8" s="13">
        <v>44768</v>
      </c>
      <c r="E8" s="13"/>
      <c r="F8" s="13"/>
      <c r="G8" s="1">
        <f t="shared" si="0"/>
        <v>-12</v>
      </c>
      <c r="H8" s="12">
        <f t="shared" si="1"/>
        <v>-9480</v>
      </c>
    </row>
    <row r="9" spans="1:8" x14ac:dyDescent="0.3">
      <c r="A9" s="19" t="s">
        <v>89</v>
      </c>
      <c r="B9" s="12">
        <v>120</v>
      </c>
      <c r="C9" s="13">
        <v>44780</v>
      </c>
      <c r="D9" s="13">
        <v>44768</v>
      </c>
      <c r="E9" s="13"/>
      <c r="F9" s="13"/>
      <c r="G9" s="1">
        <f t="shared" si="0"/>
        <v>-12</v>
      </c>
      <c r="H9" s="12">
        <f t="shared" si="1"/>
        <v>-1440</v>
      </c>
    </row>
    <row r="10" spans="1:8" x14ac:dyDescent="0.3">
      <c r="A10" s="19" t="s">
        <v>90</v>
      </c>
      <c r="B10" s="12">
        <v>318.95999999999998</v>
      </c>
      <c r="C10" s="13">
        <v>44779</v>
      </c>
      <c r="D10" s="13">
        <v>44768</v>
      </c>
      <c r="E10" s="13"/>
      <c r="F10" s="13"/>
      <c r="G10" s="1">
        <f t="shared" si="0"/>
        <v>-11</v>
      </c>
      <c r="H10" s="12">
        <f t="shared" si="1"/>
        <v>-3508.56</v>
      </c>
    </row>
    <row r="11" spans="1:8" x14ac:dyDescent="0.3">
      <c r="A11" s="19" t="s">
        <v>91</v>
      </c>
      <c r="B11" s="12">
        <v>957.6</v>
      </c>
      <c r="C11" s="13">
        <v>44778</v>
      </c>
      <c r="D11" s="13">
        <v>44768</v>
      </c>
      <c r="E11" s="13"/>
      <c r="F11" s="13"/>
      <c r="G11" s="1">
        <f t="shared" si="0"/>
        <v>-10</v>
      </c>
      <c r="H11" s="12">
        <f t="shared" si="1"/>
        <v>-9576</v>
      </c>
    </row>
    <row r="12" spans="1:8" x14ac:dyDescent="0.3">
      <c r="A12" s="19" t="s">
        <v>92</v>
      </c>
      <c r="B12" s="12">
        <v>16.559999999999999</v>
      </c>
      <c r="C12" s="13">
        <v>44780</v>
      </c>
      <c r="D12" s="13">
        <v>44768</v>
      </c>
      <c r="E12" s="13"/>
      <c r="F12" s="13"/>
      <c r="G12" s="1">
        <f t="shared" si="0"/>
        <v>-12</v>
      </c>
      <c r="H12" s="12">
        <f t="shared" si="1"/>
        <v>-198.71999999999997</v>
      </c>
    </row>
    <row r="13" spans="1:8" x14ac:dyDescent="0.3">
      <c r="A13" s="19" t="s">
        <v>93</v>
      </c>
      <c r="B13" s="12">
        <v>397.95</v>
      </c>
      <c r="C13" s="13">
        <v>44785</v>
      </c>
      <c r="D13" s="13">
        <v>44768</v>
      </c>
      <c r="E13" s="13"/>
      <c r="F13" s="13"/>
      <c r="G13" s="1">
        <f t="shared" si="0"/>
        <v>-17</v>
      </c>
      <c r="H13" s="12">
        <f t="shared" si="1"/>
        <v>-6765.15</v>
      </c>
    </row>
    <row r="14" spans="1:8" x14ac:dyDescent="0.3">
      <c r="A14" s="19" t="s">
        <v>94</v>
      </c>
      <c r="B14" s="12">
        <v>72.56</v>
      </c>
      <c r="C14" s="13">
        <v>44780</v>
      </c>
      <c r="D14" s="13">
        <v>44768</v>
      </c>
      <c r="E14" s="13"/>
      <c r="F14" s="13"/>
      <c r="G14" s="1">
        <f t="shared" si="0"/>
        <v>-12</v>
      </c>
      <c r="H14" s="12">
        <f t="shared" si="1"/>
        <v>-870.72</v>
      </c>
    </row>
    <row r="15" spans="1:8" x14ac:dyDescent="0.3">
      <c r="A15" s="19" t="s">
        <v>95</v>
      </c>
      <c r="B15" s="12">
        <v>28.69</v>
      </c>
      <c r="C15" s="13">
        <v>44785</v>
      </c>
      <c r="D15" s="13">
        <v>44768</v>
      </c>
      <c r="E15" s="13"/>
      <c r="F15" s="13"/>
      <c r="G15" s="1">
        <f t="shared" si="0"/>
        <v>-17</v>
      </c>
      <c r="H15" s="12">
        <f t="shared" si="1"/>
        <v>-487.73</v>
      </c>
    </row>
    <row r="16" spans="1:8" x14ac:dyDescent="0.3">
      <c r="A16" s="19" t="s">
        <v>96</v>
      </c>
      <c r="B16" s="12">
        <v>312</v>
      </c>
      <c r="C16" s="13">
        <v>44786</v>
      </c>
      <c r="D16" s="13">
        <v>44768</v>
      </c>
      <c r="E16" s="13"/>
      <c r="F16" s="13"/>
      <c r="G16" s="1">
        <f t="shared" si="0"/>
        <v>-18</v>
      </c>
      <c r="H16" s="12">
        <f t="shared" si="1"/>
        <v>-5616</v>
      </c>
    </row>
    <row r="17" spans="1:8" x14ac:dyDescent="0.3">
      <c r="A17" s="19" t="s">
        <v>97</v>
      </c>
      <c r="B17" s="12">
        <v>27</v>
      </c>
      <c r="C17" s="13">
        <v>44776</v>
      </c>
      <c r="D17" s="13">
        <v>44768</v>
      </c>
      <c r="E17" s="13"/>
      <c r="F17" s="13"/>
      <c r="G17" s="1">
        <f t="shared" si="0"/>
        <v>-8</v>
      </c>
      <c r="H17" s="12">
        <f t="shared" si="1"/>
        <v>-216</v>
      </c>
    </row>
    <row r="18" spans="1:8" x14ac:dyDescent="0.3">
      <c r="A18" s="19" t="s">
        <v>98</v>
      </c>
      <c r="B18" s="12">
        <v>4000</v>
      </c>
      <c r="C18" s="13">
        <v>44770</v>
      </c>
      <c r="D18" s="13">
        <v>44769</v>
      </c>
      <c r="E18" s="13"/>
      <c r="F18" s="13"/>
      <c r="G18" s="1">
        <f t="shared" si="0"/>
        <v>-1</v>
      </c>
      <c r="H18" s="12">
        <f t="shared" si="1"/>
        <v>-4000</v>
      </c>
    </row>
    <row r="19" spans="1:8" x14ac:dyDescent="0.3">
      <c r="A19" s="19" t="s">
        <v>99</v>
      </c>
      <c r="B19" s="12">
        <v>2808</v>
      </c>
      <c r="C19" s="13">
        <v>44798</v>
      </c>
      <c r="D19" s="13">
        <v>44769</v>
      </c>
      <c r="E19" s="13"/>
      <c r="F19" s="13"/>
      <c r="G19" s="1">
        <f t="shared" si="0"/>
        <v>-29</v>
      </c>
      <c r="H19" s="12">
        <f t="shared" si="1"/>
        <v>-81432</v>
      </c>
    </row>
    <row r="20" spans="1:8" x14ac:dyDescent="0.3">
      <c r="A20" s="19" t="s">
        <v>100</v>
      </c>
      <c r="B20" s="12">
        <v>8.11</v>
      </c>
      <c r="C20" s="13">
        <v>44801</v>
      </c>
      <c r="D20" s="13">
        <v>44792</v>
      </c>
      <c r="E20" s="13"/>
      <c r="F20" s="13"/>
      <c r="G20" s="1">
        <f t="shared" si="0"/>
        <v>-9</v>
      </c>
      <c r="H20" s="12">
        <f t="shared" si="1"/>
        <v>-72.989999999999995</v>
      </c>
    </row>
    <row r="21" spans="1:8" x14ac:dyDescent="0.3">
      <c r="A21" s="19" t="s">
        <v>101</v>
      </c>
      <c r="B21" s="12">
        <v>100</v>
      </c>
      <c r="C21" s="13">
        <v>44804</v>
      </c>
      <c r="D21" s="13">
        <v>44792</v>
      </c>
      <c r="E21" s="13"/>
      <c r="F21" s="13"/>
      <c r="G21" s="1">
        <f t="shared" si="0"/>
        <v>-12</v>
      </c>
      <c r="H21" s="12">
        <f t="shared" si="1"/>
        <v>-1200</v>
      </c>
    </row>
    <row r="22" spans="1:8" x14ac:dyDescent="0.3">
      <c r="A22" s="19" t="s">
        <v>102</v>
      </c>
      <c r="B22" s="12">
        <v>4590</v>
      </c>
      <c r="C22" s="13">
        <v>44825</v>
      </c>
      <c r="D22" s="13">
        <v>44799</v>
      </c>
      <c r="E22" s="13"/>
      <c r="F22" s="13"/>
      <c r="G22" s="1">
        <f t="shared" si="0"/>
        <v>-26</v>
      </c>
      <c r="H22" s="12">
        <f t="shared" si="1"/>
        <v>-119340</v>
      </c>
    </row>
    <row r="23" spans="1:8" x14ac:dyDescent="0.3">
      <c r="A23" s="19" t="s">
        <v>103</v>
      </c>
      <c r="B23" s="12">
        <v>69.08</v>
      </c>
      <c r="C23" s="13">
        <v>44822</v>
      </c>
      <c r="D23" s="13">
        <v>44799</v>
      </c>
      <c r="E23" s="13"/>
      <c r="F23" s="13"/>
      <c r="G23" s="1">
        <f t="shared" si="0"/>
        <v>-23</v>
      </c>
      <c r="H23" s="12">
        <f t="shared" si="1"/>
        <v>-1588.84</v>
      </c>
    </row>
    <row r="24" spans="1:8" x14ac:dyDescent="0.3">
      <c r="A24" s="19" t="s">
        <v>104</v>
      </c>
      <c r="B24" s="12">
        <v>120</v>
      </c>
      <c r="C24" s="13">
        <v>44822</v>
      </c>
      <c r="D24" s="13">
        <v>44799</v>
      </c>
      <c r="E24" s="13"/>
      <c r="F24" s="13"/>
      <c r="G24" s="1">
        <f t="shared" si="0"/>
        <v>-23</v>
      </c>
      <c r="H24" s="12">
        <f t="shared" si="1"/>
        <v>-2760</v>
      </c>
    </row>
    <row r="25" spans="1:8" x14ac:dyDescent="0.3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3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3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3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3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3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3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3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3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3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3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3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3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3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3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3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3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3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3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3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3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3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3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3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3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3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3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3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3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3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3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3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3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3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3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3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3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3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3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3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3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3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3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3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3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3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3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3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3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3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3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3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3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3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3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3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3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3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3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3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3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3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3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3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3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3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3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3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3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3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3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3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3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3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3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3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3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3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3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3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3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3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3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3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3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3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3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3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3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3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3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3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3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3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3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3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3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3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3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3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3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3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3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3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3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3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3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3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3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3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3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3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3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3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3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3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3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3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3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3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3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3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3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3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3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3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3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3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3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3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3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3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3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3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3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3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3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3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4.4" x14ac:dyDescent="0.3"/>
  <cols>
    <col min="1" max="1" width="27" customWidth="1"/>
    <col min="2" max="2" width="12.6640625" customWidth="1"/>
    <col min="3" max="3" width="16.109375" bestFit="1" customWidth="1"/>
    <col min="4" max="4" width="15.44140625" bestFit="1" customWidth="1"/>
    <col min="5" max="6" width="15.44140625" customWidth="1"/>
    <col min="7" max="7" width="16.33203125" customWidth="1"/>
    <col min="8" max="8" width="14.33203125" customWidth="1"/>
  </cols>
  <sheetData>
    <row r="1" spans="1:8" x14ac:dyDescent="0.3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3.2" x14ac:dyDescent="0.3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3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3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3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3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3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3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3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3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3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3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3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3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3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3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3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3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3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3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3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3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3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3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3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3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3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3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3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3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3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3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3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3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3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3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3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3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3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3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3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3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3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3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3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3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3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3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3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3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3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3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3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3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3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3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3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3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3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3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3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3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3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3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3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3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3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3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3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3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3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3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3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3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3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3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3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3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3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3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3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3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3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3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3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3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3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3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3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3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3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3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3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3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3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3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3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3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3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3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3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3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3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3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3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3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3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3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3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3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3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3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3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3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3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3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3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3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3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3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3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3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3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3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3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3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3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3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3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3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3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3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3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3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3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3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3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3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3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3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3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3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3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3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3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3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3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3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3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3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3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3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3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3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3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3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3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3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3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3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3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3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3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3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3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3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3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3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3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3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3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3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3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3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3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3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3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3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3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3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3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3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3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3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3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3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3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3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3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3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3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3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3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3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3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3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3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3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3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3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3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3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3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3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3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3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3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3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3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3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3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3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3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3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3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3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3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3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3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3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3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3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3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3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3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3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3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3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3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3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3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3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3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3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3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3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3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3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3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3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3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3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3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3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3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3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3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3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3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3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3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3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3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3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3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3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3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3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3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3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3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3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3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3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3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3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3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3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3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3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3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3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3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3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3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3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3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3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3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3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3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3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3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3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3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3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3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3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3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3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3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3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3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3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3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3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3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3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3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3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3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3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3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3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3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3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3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3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3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3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3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3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3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3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3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3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3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3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3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3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3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3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3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3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3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3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3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3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3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3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3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3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3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3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3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3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3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3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3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3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3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3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3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3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3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3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3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3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3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3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3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3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2022-10-11T14:31:53Z</dcterms:modified>
</cp:coreProperties>
</file>