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piaserver\Condivisa\CONTABILITA' DAL 2018.19 AD OGGI\a tempestività dei pagamenti_ PCC\"/>
    </mc:Choice>
  </mc:AlternateContent>
  <xr:revisionPtr revIDLastSave="0" documentId="8_{7E34E9FC-2EE8-48F2-A976-52D07368FB54}" xr6:coauthVersionLast="36" xr6:coauthVersionMax="36" xr10:uidLastSave="{00000000-0000-0000-0000-000000000000}"/>
  <bookViews>
    <workbookView xWindow="0" yWindow="0" windowWidth="23040" windowHeight="8304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G11" i="5"/>
  <c r="H11" i="5" s="1"/>
  <c r="H10" i="5"/>
  <c r="G10" i="5"/>
  <c r="H9" i="5"/>
  <c r="G9" i="5"/>
  <c r="H8" i="5"/>
  <c r="G8" i="5"/>
  <c r="G7" i="5"/>
  <c r="H7" i="5" s="1"/>
  <c r="H6" i="5"/>
  <c r="G6" i="5"/>
  <c r="H5" i="5"/>
  <c r="G5" i="5"/>
  <c r="H4" i="5"/>
  <c r="G4" i="5"/>
  <c r="G1" i="5"/>
  <c r="D16" i="1" s="1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C16" i="1"/>
  <c r="C9" i="1" s="1"/>
  <c r="B16" i="1"/>
  <c r="D15" i="1"/>
  <c r="C15" i="1"/>
  <c r="B15" i="1"/>
  <c r="D14" i="1"/>
  <c r="C14" i="1"/>
  <c r="B14" i="1"/>
  <c r="D13" i="1"/>
  <c r="C13" i="1"/>
  <c r="B13" i="1"/>
  <c r="A9" i="1"/>
  <c r="H1" i="5" l="1"/>
  <c r="E9" i="1" s="1"/>
</calcChain>
</file>

<file path=xl/sharedStrings.xml><?xml version="1.0" encoding="utf-8"?>
<sst xmlns="http://schemas.openxmlformats.org/spreadsheetml/2006/main" count="103" uniqueCount="79">
  <si>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</si>
  <si>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</si>
  <si>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</si>
  <si>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</si>
  <si>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</si>
  <si>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</si>
  <si>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</si>
  <si>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</si>
  <si>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</si>
  <si>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</si>
  <si>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</si>
  <si>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</si>
  <si>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</si>
  <si>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</si>
  <si>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</si>
  <si>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</si>
  <si>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</si>
  <si>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</si>
  <si>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</si>
  <si>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</si>
  <si>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CPIA "MOHAMED DANSOKO" ALBENGA FINALE LIGURE SAVONA VALBORMIDA</t>
  </si>
  <si>
    <t>17100 SAVONA (SV) - Via P. GIURIA, 9 a/r  - C.F. 92104610099 C.M. SVMM062003</t>
  </si>
  <si>
    <t>2025</t>
  </si>
  <si>
    <t>V3-25084 del 16/12/2024</t>
  </si>
  <si>
    <t>66 del 17/01/2025</t>
  </si>
  <si>
    <t>000/000433 del 23/12/2024</t>
  </si>
  <si>
    <t>17/PA del 13/01/2025</t>
  </si>
  <si>
    <t>1024232367 del 09/09/2024</t>
  </si>
  <si>
    <t>2024   271/E del 09/12/2024</t>
  </si>
  <si>
    <t>2025     3/E del 13/01/2025</t>
  </si>
  <si>
    <t>FPA 1/25 del 02/02/2025</t>
  </si>
  <si>
    <t>1025008570 del 13/01/2025</t>
  </si>
  <si>
    <t>1025033071 del 06/02/2025</t>
  </si>
  <si>
    <t>207P00000438 del 10/02/2025</t>
  </si>
  <si>
    <t>00301/25 del 10/02/2025</t>
  </si>
  <si>
    <t>9/01 del 22/01/2025</t>
  </si>
  <si>
    <t>FATT/2025/00459 del 07/02/2025</t>
  </si>
  <si>
    <t>0000000422/PA del 10/02/2025</t>
  </si>
  <si>
    <t>7X00441300 del 11/02/2025</t>
  </si>
  <si>
    <t>5 del 07/02/2025</t>
  </si>
  <si>
    <t>1/38 del 13/02/2025</t>
  </si>
  <si>
    <t>E77 del 17/02/2025</t>
  </si>
  <si>
    <t>0000001217/PA del 17/02/2025</t>
  </si>
  <si>
    <t>8G00040939 del 11/02/2025</t>
  </si>
  <si>
    <t>40769 del 27/02/2025</t>
  </si>
  <si>
    <t>2040/250007482 del 31/03/2025</t>
  </si>
  <si>
    <t>71 del 31/03/2025</t>
  </si>
  <si>
    <t>34/03 del 31/03/2025</t>
  </si>
  <si>
    <t>62/01 del 28/03/2025</t>
  </si>
  <si>
    <t>33/03 del 31/03/2025</t>
  </si>
  <si>
    <t>421/PA del 26/03/2025</t>
  </si>
  <si>
    <t>423/PA del 26/03/2025</t>
  </si>
  <si>
    <t>422/PA del 26/03/2025</t>
  </si>
  <si>
    <t>123 del 31/03/2025</t>
  </si>
  <si>
    <t>14/001 del 14/04/2025</t>
  </si>
  <si>
    <t>8G00077418 del 10/04/2025</t>
  </si>
  <si>
    <t>7X01449324 del 10/04/2025</t>
  </si>
  <si>
    <t>7294/FVISE del 23/04/2025</t>
  </si>
  <si>
    <t>2/PA-2025 del 22/05/2025</t>
  </si>
  <si>
    <t>74T-00015-PA del 23/05/2025</t>
  </si>
  <si>
    <t>2796/ME del 20/05/2025</t>
  </si>
  <si>
    <t>2442/EG del 20/05/2025</t>
  </si>
  <si>
    <t>662 del 31/05/2025</t>
  </si>
  <si>
    <t>FPA 2/25 del 07/06/2025</t>
  </si>
  <si>
    <t>8101006420 del 22/05/2025</t>
  </si>
  <si>
    <t>8101006731 del 28/05/2025</t>
  </si>
  <si>
    <t>1025135758 del 05/06/2025</t>
  </si>
  <si>
    <t>2172 del 22/05/2025</t>
  </si>
  <si>
    <t>65/03 del 30/06/2025</t>
  </si>
  <si>
    <t>66/03 del 30/06/2025</t>
  </si>
  <si>
    <t>8G00134951 del 11/06/2025</t>
  </si>
  <si>
    <t>7X02450747 del 11/06/2025</t>
  </si>
  <si>
    <t>E194 del 17/07/2025</t>
  </si>
  <si>
    <t>8G00172691 del 11/08/2025</t>
  </si>
  <si>
    <t>7X03442405 del 11/08/2025</t>
  </si>
  <si>
    <t>0000002375/PA del 08/08/2025</t>
  </si>
  <si>
    <t>23 del 20/08/2025</t>
  </si>
  <si>
    <t>153 del 19/08/2025</t>
  </si>
  <si>
    <t>1000251500011055 del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</si>
</sst>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C9" sqref="C9:D9"/>
    </sheetView>
  </sheetViews>
  <sheetFormatPr defaultColWidth="9.109375" defaultRowHeight="14.4" x14ac:dyDescent="0.3"/>
  <cols>
    <col min="1" max="1" width="17.5546875" customWidth="1"/>
    <col min="2" max="4" width="16.5546875" customWidth="1"/>
    <col min="5" max="5" width="14.88671875" customWidth="1"/>
    <col min="6" max="6" width="16.5546875" customWidth="1"/>
    <col min="7" max="7" width="36.5546875" customWidth="1"/>
    <col min="8" max="8" width="9.109375" customWidth="1"/>
  </cols>
  <sheetData>
    <row r="1" spans="1:9" x14ac:dyDescent="0.3">
      <c r="A1" s="2"/>
    </row>
    <row r="2" spans="1:9" ht="15.9" customHeight="1" x14ac:dyDescent="0.35">
      <c r="B2" s="3" t="s">
        <v>20</v>
      </c>
    </row>
    <row r="3" spans="1:9" ht="12.75" customHeight="1" x14ac:dyDescent="0.3">
      <c r="B3" t="s">
        <v>21</v>
      </c>
    </row>
    <row r="4" spans="1:9" ht="15" thickBot="1" x14ac:dyDescent="0.35"/>
    <row r="5" spans="1:9" ht="18" customHeight="1" thickBot="1" x14ac:dyDescent="0.45">
      <c r="B5" s="6" t="s">
        <v>17</v>
      </c>
      <c r="F5" s="15" t="s">
        <v>22</v>
      </c>
    </row>
    <row r="7" spans="1:9" s="17" customFormat="1" ht="24.9" customHeight="1" x14ac:dyDescent="0.4">
      <c r="A7" s="34" t="s">
        <v>1</v>
      </c>
      <c r="B7" s="35"/>
      <c r="C7" s="35"/>
      <c r="D7" s="35"/>
      <c r="E7" s="35"/>
      <c r="F7" s="36"/>
    </row>
    <row r="8" spans="1:9" ht="30.75" customHeight="1" x14ac:dyDescent="0.3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5">
      <c r="A9" s="37">
        <f>SUM(B13:B16)</f>
        <v>56</v>
      </c>
      <c r="B9" s="33"/>
      <c r="C9" s="32">
        <f>SUM(C13:C16)</f>
        <v>106409.65</v>
      </c>
      <c r="D9" s="33"/>
      <c r="E9" s="38">
        <f>('Trimestre 1'!H1+'Trimestre 2'!H1+'Trimestre 3'!H1+'Trimestre 4'!H1)/C9</f>
        <v>-16.867517936578121</v>
      </c>
      <c r="F9" s="39"/>
    </row>
    <row r="10" spans="1:9" ht="20.100000000000001" customHeight="1" thickBot="1" x14ac:dyDescent="0.35">
      <c r="A10" s="18"/>
      <c r="B10" s="18"/>
      <c r="C10" s="19"/>
      <c r="D10" s="18"/>
      <c r="E10" s="20"/>
      <c r="F10" s="27"/>
    </row>
    <row r="11" spans="1:9" s="17" customFormat="1" ht="24.9" customHeight="1" x14ac:dyDescent="0.4">
      <c r="A11" s="40" t="s">
        <v>2</v>
      </c>
      <c r="B11" s="41"/>
      <c r="C11" s="41"/>
      <c r="D11" s="41"/>
      <c r="E11" s="41"/>
      <c r="F11" s="42"/>
    </row>
    <row r="12" spans="1:9" ht="46.5" customHeight="1" x14ac:dyDescent="0.3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3">
      <c r="A13" s="25" t="s">
        <v>13</v>
      </c>
      <c r="B13" s="14">
        <f>'Trimestre 1'!C1</f>
        <v>22</v>
      </c>
      <c r="C13" s="26">
        <f>'Trimestre 1'!B1</f>
        <v>24130.69</v>
      </c>
      <c r="D13" s="26">
        <f>'Trimestre 1'!G1</f>
        <v>-16.627231960627732</v>
      </c>
      <c r="E13" s="26">
        <v>75769.240000000005</v>
      </c>
      <c r="F13" s="30">
        <v>18</v>
      </c>
      <c r="G13" s="4"/>
      <c r="H13" s="5"/>
      <c r="I13" s="5"/>
    </row>
    <row r="14" spans="1:9" ht="22.5" customHeight="1" x14ac:dyDescent="0.3">
      <c r="A14" s="25" t="s">
        <v>14</v>
      </c>
      <c r="B14" s="14">
        <f>'Trimestre 2'!C1</f>
        <v>23</v>
      </c>
      <c r="C14" s="26">
        <f>'Trimestre 2'!B1</f>
        <v>69267.12</v>
      </c>
      <c r="D14" s="26">
        <f>'Trimestre 2'!G1</f>
        <v>-15.038553068180113</v>
      </c>
      <c r="E14" s="26">
        <v>2814.07</v>
      </c>
      <c r="F14" s="30">
        <v>4</v>
      </c>
    </row>
    <row r="15" spans="1:9" ht="22.5" customHeight="1" x14ac:dyDescent="0.3">
      <c r="A15" s="25" t="s">
        <v>15</v>
      </c>
      <c r="B15" s="14">
        <f>'Trimestre 3'!C1</f>
        <v>11</v>
      </c>
      <c r="C15" s="26">
        <f>'Trimestre 3'!B1</f>
        <v>13011.84</v>
      </c>
      <c r="D15" s="26">
        <f>'Trimestre 3'!G1</f>
        <v>-27.049428827898286</v>
      </c>
      <c r="E15" s="26">
        <v>136244.93</v>
      </c>
      <c r="F15" s="30">
        <v>58</v>
      </c>
    </row>
    <row r="16" spans="1:9" ht="21.75" customHeight="1" x14ac:dyDescent="0.3">
      <c r="A16" s="25" t="s">
        <v>16</v>
      </c>
      <c r="B16" s="14">
        <f>'Trimestre 4'!C1</f>
        <v>0</v>
      </c>
      <c r="C16" s="26">
        <f>'Trimestre 4'!B1</f>
        <v>0</v>
      </c>
      <c r="D16" s="26">
        <f>'Trimestre 4'!G1</f>
        <v>0</v>
      </c>
      <c r="E16" s="26"/>
      <c r="F16" s="3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workbookViewId="0"/>
  </sheetViews>
  <sheetFormatPr defaultColWidth="8.88671875" defaultRowHeight="14.4" x14ac:dyDescent="0.3"/>
  <cols>
    <col min="1" max="1" width="27" customWidth="1"/>
    <col min="2" max="2" width="12.6640625" customWidth="1"/>
    <col min="3" max="3" width="16.109375" bestFit="1" customWidth="1"/>
    <col min="4" max="6" width="15.44140625" bestFit="1" customWidth="1"/>
    <col min="7" max="7" width="16.33203125" customWidth="1"/>
    <col min="8" max="8" width="14.33203125" customWidth="1"/>
  </cols>
  <sheetData>
    <row r="1" spans="1:8" x14ac:dyDescent="0.3">
      <c r="B1" s="12">
        <f>SUM(B4:B195)</f>
        <v>24130.69</v>
      </c>
      <c r="C1" s="31">
        <f>COUNTA(A4:A203)</f>
        <v>22</v>
      </c>
      <c r="G1" s="13">
        <f>IF(B1&lt;&gt;0,H1/B1,0)</f>
        <v>-16.627231960627732</v>
      </c>
      <c r="H1" s="12">
        <f>SUM(H4:H195)</f>
        <v>-401226.57999999996</v>
      </c>
    </row>
    <row r="3" spans="1:8" s="8" customFormat="1" ht="43.2" x14ac:dyDescent="0.3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3">
      <c r="A4" s="16" t="s">
        <v>23</v>
      </c>
      <c r="B4" s="9">
        <v>38.81</v>
      </c>
      <c r="C4" s="10">
        <v>45689</v>
      </c>
      <c r="D4" s="10">
        <v>45692</v>
      </c>
      <c r="E4" s="10"/>
      <c r="F4" s="10"/>
      <c r="G4" s="1">
        <f>D4-C4-(F4-E4)</f>
        <v>3</v>
      </c>
      <c r="H4" s="9">
        <f>B4*G4</f>
        <v>116.43</v>
      </c>
    </row>
    <row r="5" spans="1:8" x14ac:dyDescent="0.3">
      <c r="A5" s="16" t="s">
        <v>24</v>
      </c>
      <c r="B5" s="9">
        <v>1300</v>
      </c>
      <c r="C5" s="10">
        <v>45714</v>
      </c>
      <c r="D5" s="10">
        <v>45692</v>
      </c>
      <c r="E5" s="10"/>
      <c r="F5" s="10"/>
      <c r="G5" s="1">
        <f t="shared" ref="G5:G68" si="0">D5-C5-(F5-E5)</f>
        <v>-22</v>
      </c>
      <c r="H5" s="9">
        <f t="shared" ref="H5:H68" si="1">B5*G5</f>
        <v>-28600</v>
      </c>
    </row>
    <row r="6" spans="1:8" x14ac:dyDescent="0.3">
      <c r="A6" s="16" t="s">
        <v>25</v>
      </c>
      <c r="B6" s="9">
        <v>3762.8</v>
      </c>
      <c r="C6" s="10">
        <v>45694</v>
      </c>
      <c r="D6" s="10">
        <v>45695</v>
      </c>
      <c r="E6" s="10"/>
      <c r="F6" s="10"/>
      <c r="G6" s="1">
        <f t="shared" si="0"/>
        <v>1</v>
      </c>
      <c r="H6" s="9">
        <f t="shared" si="1"/>
        <v>3762.8</v>
      </c>
    </row>
    <row r="7" spans="1:8" x14ac:dyDescent="0.3">
      <c r="A7" s="16" t="s">
        <v>26</v>
      </c>
      <c r="B7" s="9">
        <v>417.2</v>
      </c>
      <c r="C7" s="10">
        <v>45724</v>
      </c>
      <c r="D7" s="10">
        <v>45695</v>
      </c>
      <c r="E7" s="10"/>
      <c r="F7" s="10"/>
      <c r="G7" s="1">
        <f t="shared" si="0"/>
        <v>-29</v>
      </c>
      <c r="H7" s="9">
        <f t="shared" si="1"/>
        <v>-12098.8</v>
      </c>
    </row>
    <row r="8" spans="1:8" x14ac:dyDescent="0.3">
      <c r="A8" s="16" t="s">
        <v>27</v>
      </c>
      <c r="B8" s="9">
        <v>69.87</v>
      </c>
      <c r="C8" s="10">
        <v>45697</v>
      </c>
      <c r="D8" s="10">
        <v>45695</v>
      </c>
      <c r="E8" s="10"/>
      <c r="F8" s="10"/>
      <c r="G8" s="1">
        <f t="shared" si="0"/>
        <v>-2</v>
      </c>
      <c r="H8" s="9">
        <f t="shared" si="1"/>
        <v>-139.74</v>
      </c>
    </row>
    <row r="9" spans="1:8" x14ac:dyDescent="0.3">
      <c r="A9" s="16" t="s">
        <v>28</v>
      </c>
      <c r="B9" s="9">
        <v>2730</v>
      </c>
      <c r="C9" s="10">
        <v>45700</v>
      </c>
      <c r="D9" s="10">
        <v>45695</v>
      </c>
      <c r="E9" s="10"/>
      <c r="F9" s="10"/>
      <c r="G9" s="1">
        <f t="shared" si="0"/>
        <v>-5</v>
      </c>
      <c r="H9" s="9">
        <f t="shared" si="1"/>
        <v>-13650</v>
      </c>
    </row>
    <row r="10" spans="1:8" x14ac:dyDescent="0.3">
      <c r="A10" s="16" t="s">
        <v>29</v>
      </c>
      <c r="B10" s="9">
        <v>4284</v>
      </c>
      <c r="C10" s="10">
        <v>45724</v>
      </c>
      <c r="D10" s="10">
        <v>45695</v>
      </c>
      <c r="E10" s="10"/>
      <c r="F10" s="10"/>
      <c r="G10" s="1">
        <f t="shared" si="0"/>
        <v>-29</v>
      </c>
      <c r="H10" s="9">
        <f t="shared" si="1"/>
        <v>-124236</v>
      </c>
    </row>
    <row r="11" spans="1:8" x14ac:dyDescent="0.3">
      <c r="A11" s="16" t="s">
        <v>30</v>
      </c>
      <c r="B11" s="9">
        <v>3831.3</v>
      </c>
      <c r="C11" s="10">
        <v>45724</v>
      </c>
      <c r="D11" s="10">
        <v>45706</v>
      </c>
      <c r="E11" s="10">
        <v>45718</v>
      </c>
      <c r="F11" s="10">
        <v>45718</v>
      </c>
      <c r="G11" s="1">
        <f t="shared" si="0"/>
        <v>-18</v>
      </c>
      <c r="H11" s="9">
        <f t="shared" si="1"/>
        <v>-68963.399999999994</v>
      </c>
    </row>
    <row r="12" spans="1:8" x14ac:dyDescent="0.3">
      <c r="A12" s="16" t="s">
        <v>31</v>
      </c>
      <c r="B12" s="9">
        <v>11.62</v>
      </c>
      <c r="C12" s="10">
        <v>45724</v>
      </c>
      <c r="D12" s="10">
        <v>45701</v>
      </c>
      <c r="E12" s="10"/>
      <c r="F12" s="10"/>
      <c r="G12" s="1">
        <f t="shared" si="0"/>
        <v>-23</v>
      </c>
      <c r="H12" s="9">
        <f t="shared" si="1"/>
        <v>-267.26</v>
      </c>
    </row>
    <row r="13" spans="1:8" x14ac:dyDescent="0.3">
      <c r="A13" s="16" t="s">
        <v>32</v>
      </c>
      <c r="B13" s="9">
        <v>14.09</v>
      </c>
      <c r="C13" s="10">
        <v>45730</v>
      </c>
      <c r="D13" s="10">
        <v>45701</v>
      </c>
      <c r="E13" s="10"/>
      <c r="F13" s="10"/>
      <c r="G13" s="1">
        <f t="shared" si="0"/>
        <v>-29</v>
      </c>
      <c r="H13" s="9">
        <f t="shared" si="1"/>
        <v>-408.61</v>
      </c>
    </row>
    <row r="14" spans="1:8" x14ac:dyDescent="0.3">
      <c r="A14" s="16" t="s">
        <v>33</v>
      </c>
      <c r="B14" s="9">
        <v>705</v>
      </c>
      <c r="C14" s="10">
        <v>45730</v>
      </c>
      <c r="D14" s="10">
        <v>45701</v>
      </c>
      <c r="E14" s="10"/>
      <c r="F14" s="10"/>
      <c r="G14" s="1">
        <f t="shared" si="0"/>
        <v>-29</v>
      </c>
      <c r="H14" s="9">
        <f t="shared" si="1"/>
        <v>-20445</v>
      </c>
    </row>
    <row r="15" spans="1:8" x14ac:dyDescent="0.3">
      <c r="A15" s="16" t="s">
        <v>34</v>
      </c>
      <c r="B15" s="9">
        <v>450</v>
      </c>
      <c r="C15" s="10">
        <v>45730</v>
      </c>
      <c r="D15" s="10">
        <v>45701</v>
      </c>
      <c r="E15" s="10"/>
      <c r="F15" s="10"/>
      <c r="G15" s="1">
        <f t="shared" si="0"/>
        <v>-29</v>
      </c>
      <c r="H15" s="9">
        <f t="shared" si="1"/>
        <v>-13050</v>
      </c>
    </row>
    <row r="16" spans="1:8" x14ac:dyDescent="0.3">
      <c r="A16" s="16" t="s">
        <v>35</v>
      </c>
      <c r="B16" s="9">
        <v>1325</v>
      </c>
      <c r="C16" s="10">
        <v>45730</v>
      </c>
      <c r="D16" s="10">
        <v>45701</v>
      </c>
      <c r="E16" s="10"/>
      <c r="F16" s="10"/>
      <c r="G16" s="1">
        <f t="shared" si="0"/>
        <v>-29</v>
      </c>
      <c r="H16" s="9">
        <f t="shared" si="1"/>
        <v>-38425</v>
      </c>
    </row>
    <row r="17" spans="1:8" x14ac:dyDescent="0.3">
      <c r="A17" s="16" t="s">
        <v>36</v>
      </c>
      <c r="B17" s="9">
        <v>290</v>
      </c>
      <c r="C17" s="10">
        <v>45728</v>
      </c>
      <c r="D17" s="10">
        <v>45701</v>
      </c>
      <c r="E17" s="10"/>
      <c r="F17" s="10"/>
      <c r="G17" s="1">
        <f t="shared" si="0"/>
        <v>-27</v>
      </c>
      <c r="H17" s="9">
        <f t="shared" si="1"/>
        <v>-7830</v>
      </c>
    </row>
    <row r="18" spans="1:8" x14ac:dyDescent="0.3">
      <c r="A18" s="16" t="s">
        <v>37</v>
      </c>
      <c r="B18" s="9">
        <v>500</v>
      </c>
      <c r="C18" s="10">
        <v>45730</v>
      </c>
      <c r="D18" s="10">
        <v>45701</v>
      </c>
      <c r="E18" s="10"/>
      <c r="F18" s="10"/>
      <c r="G18" s="1">
        <f t="shared" si="0"/>
        <v>-29</v>
      </c>
      <c r="H18" s="9">
        <f t="shared" si="1"/>
        <v>-14500</v>
      </c>
    </row>
    <row r="19" spans="1:8" x14ac:dyDescent="0.3">
      <c r="A19" s="16" t="s">
        <v>38</v>
      </c>
      <c r="B19" s="9">
        <v>36</v>
      </c>
      <c r="C19" s="10">
        <v>45746</v>
      </c>
      <c r="D19" s="10">
        <v>45719</v>
      </c>
      <c r="E19" s="10"/>
      <c r="F19" s="10"/>
      <c r="G19" s="1">
        <f t="shared" si="0"/>
        <v>-27</v>
      </c>
      <c r="H19" s="9">
        <f t="shared" si="1"/>
        <v>-972</v>
      </c>
    </row>
    <row r="20" spans="1:8" x14ac:dyDescent="0.3">
      <c r="A20" s="16" t="s">
        <v>39</v>
      </c>
      <c r="B20" s="9">
        <v>1040</v>
      </c>
      <c r="C20" s="10">
        <v>45738</v>
      </c>
      <c r="D20" s="10">
        <v>45730</v>
      </c>
      <c r="E20" s="10"/>
      <c r="F20" s="10"/>
      <c r="G20" s="1">
        <f t="shared" si="0"/>
        <v>-8</v>
      </c>
      <c r="H20" s="9">
        <f t="shared" si="1"/>
        <v>-8320</v>
      </c>
    </row>
    <row r="21" spans="1:8" x14ac:dyDescent="0.3">
      <c r="A21" s="16" t="s">
        <v>40</v>
      </c>
      <c r="B21" s="9">
        <v>440</v>
      </c>
      <c r="C21" s="10">
        <v>45746</v>
      </c>
      <c r="D21" s="10">
        <v>45730</v>
      </c>
      <c r="E21" s="10"/>
      <c r="F21" s="10"/>
      <c r="G21" s="1">
        <f t="shared" si="0"/>
        <v>-16</v>
      </c>
      <c r="H21" s="9">
        <f t="shared" si="1"/>
        <v>-7040</v>
      </c>
    </row>
    <row r="22" spans="1:8" x14ac:dyDescent="0.3">
      <c r="A22" s="16" t="s">
        <v>41</v>
      </c>
      <c r="B22" s="9">
        <v>680</v>
      </c>
      <c r="C22" s="10">
        <v>45746</v>
      </c>
      <c r="D22" s="10">
        <v>45730</v>
      </c>
      <c r="E22" s="10"/>
      <c r="F22" s="10"/>
      <c r="G22" s="1">
        <f t="shared" si="0"/>
        <v>-16</v>
      </c>
      <c r="H22" s="9">
        <f t="shared" si="1"/>
        <v>-10880</v>
      </c>
    </row>
    <row r="23" spans="1:8" x14ac:dyDescent="0.3">
      <c r="A23" s="16" t="s">
        <v>42</v>
      </c>
      <c r="B23" s="9">
        <v>1275</v>
      </c>
      <c r="C23" s="10">
        <v>45746</v>
      </c>
      <c r="D23" s="10">
        <v>45730</v>
      </c>
      <c r="E23" s="10"/>
      <c r="F23" s="10"/>
      <c r="G23" s="1">
        <f t="shared" si="0"/>
        <v>-16</v>
      </c>
      <c r="H23" s="9">
        <f t="shared" si="1"/>
        <v>-20400</v>
      </c>
    </row>
    <row r="24" spans="1:8" x14ac:dyDescent="0.3">
      <c r="A24" s="16" t="s">
        <v>43</v>
      </c>
      <c r="B24" s="9">
        <v>120</v>
      </c>
      <c r="C24" s="10">
        <v>45746</v>
      </c>
      <c r="D24" s="10">
        <v>45730</v>
      </c>
      <c r="E24" s="10"/>
      <c r="F24" s="10"/>
      <c r="G24" s="1">
        <f t="shared" si="0"/>
        <v>-16</v>
      </c>
      <c r="H24" s="9">
        <f t="shared" si="1"/>
        <v>-1920</v>
      </c>
    </row>
    <row r="25" spans="1:8" x14ac:dyDescent="0.3">
      <c r="A25" s="16" t="s">
        <v>44</v>
      </c>
      <c r="B25" s="9">
        <v>810</v>
      </c>
      <c r="C25" s="10">
        <v>45746</v>
      </c>
      <c r="D25" s="10">
        <v>45730</v>
      </c>
      <c r="E25" s="10"/>
      <c r="F25" s="10"/>
      <c r="G25" s="1">
        <f t="shared" si="0"/>
        <v>-16</v>
      </c>
      <c r="H25" s="9">
        <f t="shared" si="1"/>
        <v>-12960</v>
      </c>
    </row>
    <row r="26" spans="1:8" x14ac:dyDescent="0.3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3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3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3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3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3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3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3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3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3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3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3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3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3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3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3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3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3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3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3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3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3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3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3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3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3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3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3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3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3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3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3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3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3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3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3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3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3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3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3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3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3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3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3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3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3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3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3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3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3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3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3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3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3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3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3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3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3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3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3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3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3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3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3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3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3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3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3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3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3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3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3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3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3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3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3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3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3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3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3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3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3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3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3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3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3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3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3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3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3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3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3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3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3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3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3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3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3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3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3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3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3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3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3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3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3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3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3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3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3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3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3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3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3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3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3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3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3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3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3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3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3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3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3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3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3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3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3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3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3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3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3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3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3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3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3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3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3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3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3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3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3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3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3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3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3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3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3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3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3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3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3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3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3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3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3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3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3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3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3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3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3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3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3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3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3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3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3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3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3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3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3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3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3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3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3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3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3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3"/>
  <sheetViews>
    <sheetView workbookViewId="0"/>
  </sheetViews>
  <sheetFormatPr defaultColWidth="8.88671875" defaultRowHeight="14.4" x14ac:dyDescent="0.3"/>
  <cols>
    <col min="1" max="1" width="27" customWidth="1"/>
    <col min="2" max="2" width="12.6640625" customWidth="1"/>
    <col min="3" max="3" width="16.109375" bestFit="1" customWidth="1"/>
    <col min="4" max="6" width="15.44140625" bestFit="1" customWidth="1"/>
    <col min="7" max="7" width="16.33203125" customWidth="1"/>
    <col min="8" max="8" width="14.33203125" customWidth="1"/>
  </cols>
  <sheetData>
    <row r="1" spans="1:8" x14ac:dyDescent="0.3">
      <c r="B1" s="12">
        <f>SUM(B4:B195)</f>
        <v>69267.12</v>
      </c>
      <c r="C1" s="31">
        <f>COUNTA(A4:A203)</f>
        <v>23</v>
      </c>
      <c r="G1" s="13">
        <f>IF(B1&lt;&gt;0,H1/B1,0)</f>
        <v>-15.038553068180113</v>
      </c>
      <c r="H1" s="12">
        <f>SUM(H4:H195)</f>
        <v>-1041677.26</v>
      </c>
    </row>
    <row r="3" spans="1:8" s="8" customFormat="1" ht="43.2" x14ac:dyDescent="0.3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3">
      <c r="A4" s="16" t="s">
        <v>45</v>
      </c>
      <c r="B4" s="9">
        <v>1482.83</v>
      </c>
      <c r="C4" s="10">
        <v>45785</v>
      </c>
      <c r="D4" s="10">
        <v>45761</v>
      </c>
      <c r="E4" s="10"/>
      <c r="F4" s="10"/>
      <c r="G4" s="1">
        <f>D4-C4-(F4-E4)</f>
        <v>-24</v>
      </c>
      <c r="H4" s="9">
        <f>B4*G4</f>
        <v>-35587.919999999998</v>
      </c>
    </row>
    <row r="5" spans="1:8" x14ac:dyDescent="0.3">
      <c r="A5" s="16" t="s">
        <v>46</v>
      </c>
      <c r="B5" s="9">
        <v>1355</v>
      </c>
      <c r="C5" s="10">
        <v>45787</v>
      </c>
      <c r="D5" s="10">
        <v>45761</v>
      </c>
      <c r="E5" s="10"/>
      <c r="F5" s="10"/>
      <c r="G5" s="1">
        <f t="shared" ref="G5:G68" si="0">D5-C5-(F5-E5)</f>
        <v>-26</v>
      </c>
      <c r="H5" s="9">
        <f t="shared" ref="H5:H68" si="1">B5*G5</f>
        <v>-35230</v>
      </c>
    </row>
    <row r="6" spans="1:8" x14ac:dyDescent="0.3">
      <c r="A6" s="16" t="s">
        <v>47</v>
      </c>
      <c r="B6" s="9">
        <v>120</v>
      </c>
      <c r="C6" s="10">
        <v>45787</v>
      </c>
      <c r="D6" s="10">
        <v>45761</v>
      </c>
      <c r="E6" s="10"/>
      <c r="F6" s="10"/>
      <c r="G6" s="1">
        <f t="shared" si="0"/>
        <v>-26</v>
      </c>
      <c r="H6" s="9">
        <f t="shared" si="1"/>
        <v>-3120</v>
      </c>
    </row>
    <row r="7" spans="1:8" x14ac:dyDescent="0.3">
      <c r="A7" s="16" t="s">
        <v>48</v>
      </c>
      <c r="B7" s="9">
        <v>1511.76</v>
      </c>
      <c r="C7" s="10">
        <v>45780</v>
      </c>
      <c r="D7" s="10">
        <v>45761</v>
      </c>
      <c r="E7" s="10"/>
      <c r="F7" s="10"/>
      <c r="G7" s="1">
        <f t="shared" si="0"/>
        <v>-19</v>
      </c>
      <c r="H7" s="9">
        <f t="shared" si="1"/>
        <v>-28723.439999999999</v>
      </c>
    </row>
    <row r="8" spans="1:8" x14ac:dyDescent="0.3">
      <c r="A8" s="16" t="s">
        <v>49</v>
      </c>
      <c r="B8" s="9">
        <v>790</v>
      </c>
      <c r="C8" s="10">
        <v>45787</v>
      </c>
      <c r="D8" s="10">
        <v>45761</v>
      </c>
      <c r="E8" s="10"/>
      <c r="F8" s="10"/>
      <c r="G8" s="1">
        <f t="shared" si="0"/>
        <v>-26</v>
      </c>
      <c r="H8" s="9">
        <f t="shared" si="1"/>
        <v>-20540</v>
      </c>
    </row>
    <row r="9" spans="1:8" x14ac:dyDescent="0.3">
      <c r="A9" s="16" t="s">
        <v>50</v>
      </c>
      <c r="B9" s="9">
        <v>31860</v>
      </c>
      <c r="C9" s="10">
        <v>45777</v>
      </c>
      <c r="D9" s="10">
        <v>45770</v>
      </c>
      <c r="E9" s="10"/>
      <c r="F9" s="10"/>
      <c r="G9" s="1">
        <f t="shared" si="0"/>
        <v>-7</v>
      </c>
      <c r="H9" s="9">
        <f t="shared" si="1"/>
        <v>-223020</v>
      </c>
    </row>
    <row r="10" spans="1:8" x14ac:dyDescent="0.3">
      <c r="A10" s="16" t="s">
        <v>51</v>
      </c>
      <c r="B10" s="9">
        <v>11793</v>
      </c>
      <c r="C10" s="10">
        <v>45788</v>
      </c>
      <c r="D10" s="10">
        <v>45770</v>
      </c>
      <c r="E10" s="10"/>
      <c r="F10" s="10"/>
      <c r="G10" s="1">
        <f t="shared" si="0"/>
        <v>-18</v>
      </c>
      <c r="H10" s="9">
        <f t="shared" si="1"/>
        <v>-212274</v>
      </c>
    </row>
    <row r="11" spans="1:8" x14ac:dyDescent="0.3">
      <c r="A11" s="16" t="s">
        <v>52</v>
      </c>
      <c r="B11" s="9">
        <v>4990</v>
      </c>
      <c r="C11" s="10">
        <v>45786</v>
      </c>
      <c r="D11" s="10">
        <v>45770</v>
      </c>
      <c r="E11" s="10"/>
      <c r="F11" s="10"/>
      <c r="G11" s="1">
        <f t="shared" si="0"/>
        <v>-16</v>
      </c>
      <c r="H11" s="9">
        <f t="shared" si="1"/>
        <v>-79840</v>
      </c>
    </row>
    <row r="12" spans="1:8" x14ac:dyDescent="0.3">
      <c r="A12" s="16" t="s">
        <v>53</v>
      </c>
      <c r="B12" s="9">
        <v>250</v>
      </c>
      <c r="C12" s="10">
        <v>45777</v>
      </c>
      <c r="D12" s="10">
        <v>45775</v>
      </c>
      <c r="E12" s="10"/>
      <c r="F12" s="10"/>
      <c r="G12" s="1">
        <f t="shared" si="0"/>
        <v>-2</v>
      </c>
      <c r="H12" s="9">
        <f t="shared" si="1"/>
        <v>-500</v>
      </c>
    </row>
    <row r="13" spans="1:8" x14ac:dyDescent="0.3">
      <c r="A13" s="16" t="s">
        <v>54</v>
      </c>
      <c r="B13" s="9">
        <v>2459</v>
      </c>
      <c r="C13" s="10">
        <v>45814</v>
      </c>
      <c r="D13" s="10">
        <v>45786</v>
      </c>
      <c r="E13" s="10"/>
      <c r="F13" s="10"/>
      <c r="G13" s="1">
        <f t="shared" si="0"/>
        <v>-28</v>
      </c>
      <c r="H13" s="9">
        <f t="shared" si="1"/>
        <v>-68852</v>
      </c>
    </row>
    <row r="14" spans="1:8" x14ac:dyDescent="0.3">
      <c r="A14" s="16" t="s">
        <v>55</v>
      </c>
      <c r="B14" s="9">
        <v>120</v>
      </c>
      <c r="C14" s="10">
        <v>45814</v>
      </c>
      <c r="D14" s="10">
        <v>45786</v>
      </c>
      <c r="E14" s="10"/>
      <c r="F14" s="10"/>
      <c r="G14" s="1">
        <f t="shared" si="0"/>
        <v>-28</v>
      </c>
      <c r="H14" s="9">
        <f t="shared" si="1"/>
        <v>-3360</v>
      </c>
    </row>
    <row r="15" spans="1:8" x14ac:dyDescent="0.3">
      <c r="A15" s="16" t="s">
        <v>56</v>
      </c>
      <c r="B15" s="9">
        <v>36</v>
      </c>
      <c r="C15" s="10">
        <v>45814</v>
      </c>
      <c r="D15" s="10">
        <v>45786</v>
      </c>
      <c r="E15" s="10"/>
      <c r="F15" s="10"/>
      <c r="G15" s="1">
        <f t="shared" si="0"/>
        <v>-28</v>
      </c>
      <c r="H15" s="9">
        <f t="shared" si="1"/>
        <v>-1008</v>
      </c>
    </row>
    <row r="16" spans="1:8" x14ac:dyDescent="0.3">
      <c r="A16" s="16" t="s">
        <v>57</v>
      </c>
      <c r="B16" s="9">
        <v>1381.25</v>
      </c>
      <c r="C16" s="10">
        <v>45816</v>
      </c>
      <c r="D16" s="10">
        <v>45786</v>
      </c>
      <c r="E16" s="10"/>
      <c r="F16" s="10"/>
      <c r="G16" s="1">
        <f t="shared" si="0"/>
        <v>-30</v>
      </c>
      <c r="H16" s="9">
        <f t="shared" si="1"/>
        <v>-41437.5</v>
      </c>
    </row>
    <row r="17" spans="1:8" x14ac:dyDescent="0.3">
      <c r="A17" s="16" t="s">
        <v>58</v>
      </c>
      <c r="B17" s="9">
        <v>2000</v>
      </c>
      <c r="C17" s="10">
        <v>45833</v>
      </c>
      <c r="D17" s="10">
        <v>45814</v>
      </c>
      <c r="E17" s="10"/>
      <c r="F17" s="10"/>
      <c r="G17" s="1">
        <f t="shared" si="0"/>
        <v>-19</v>
      </c>
      <c r="H17" s="9">
        <f t="shared" si="1"/>
        <v>-38000</v>
      </c>
    </row>
    <row r="18" spans="1:8" x14ac:dyDescent="0.3">
      <c r="A18" s="16" t="s">
        <v>59</v>
      </c>
      <c r="B18" s="9">
        <v>765</v>
      </c>
      <c r="C18" s="10">
        <v>45842</v>
      </c>
      <c r="D18" s="10">
        <v>45814</v>
      </c>
      <c r="E18" s="10"/>
      <c r="F18" s="10"/>
      <c r="G18" s="1">
        <f t="shared" si="0"/>
        <v>-28</v>
      </c>
      <c r="H18" s="9">
        <f t="shared" si="1"/>
        <v>-21420</v>
      </c>
    </row>
    <row r="19" spans="1:8" x14ac:dyDescent="0.3">
      <c r="A19" s="16" t="s">
        <v>60</v>
      </c>
      <c r="B19" s="9">
        <v>127.5</v>
      </c>
      <c r="C19" s="10">
        <v>45842</v>
      </c>
      <c r="D19" s="10">
        <v>45814</v>
      </c>
      <c r="E19" s="10"/>
      <c r="F19" s="10"/>
      <c r="G19" s="1">
        <f t="shared" si="0"/>
        <v>-28</v>
      </c>
      <c r="H19" s="9">
        <f t="shared" si="1"/>
        <v>-3570</v>
      </c>
    </row>
    <row r="20" spans="1:8" x14ac:dyDescent="0.3">
      <c r="A20" s="16" t="s">
        <v>61</v>
      </c>
      <c r="B20" s="9">
        <v>57</v>
      </c>
      <c r="C20" s="10">
        <v>45842</v>
      </c>
      <c r="D20" s="10">
        <v>45814</v>
      </c>
      <c r="E20" s="10"/>
      <c r="F20" s="10"/>
      <c r="G20" s="1">
        <f t="shared" si="0"/>
        <v>-28</v>
      </c>
      <c r="H20" s="9">
        <f t="shared" si="1"/>
        <v>-1596</v>
      </c>
    </row>
    <row r="21" spans="1:8" x14ac:dyDescent="0.3">
      <c r="A21" s="16" t="s">
        <v>62</v>
      </c>
      <c r="B21" s="9">
        <v>864</v>
      </c>
      <c r="C21" s="10">
        <v>45844</v>
      </c>
      <c r="D21" s="10">
        <v>45814</v>
      </c>
      <c r="E21" s="10"/>
      <c r="F21" s="10"/>
      <c r="G21" s="1">
        <f t="shared" si="0"/>
        <v>-30</v>
      </c>
      <c r="H21" s="9">
        <f t="shared" si="1"/>
        <v>-25920</v>
      </c>
    </row>
    <row r="22" spans="1:8" x14ac:dyDescent="0.3">
      <c r="A22" s="16" t="s">
        <v>63</v>
      </c>
      <c r="B22" s="9">
        <v>4295.7</v>
      </c>
      <c r="C22" s="10">
        <v>45851</v>
      </c>
      <c r="D22" s="10">
        <v>45821</v>
      </c>
      <c r="E22" s="10"/>
      <c r="F22" s="10"/>
      <c r="G22" s="1">
        <f t="shared" si="0"/>
        <v>-30</v>
      </c>
      <c r="H22" s="9">
        <f t="shared" si="1"/>
        <v>-128871</v>
      </c>
    </row>
    <row r="23" spans="1:8" x14ac:dyDescent="0.3">
      <c r="A23" s="16" t="s">
        <v>64</v>
      </c>
      <c r="B23" s="9">
        <v>306</v>
      </c>
      <c r="C23" s="10">
        <v>45851</v>
      </c>
      <c r="D23" s="10">
        <v>45821</v>
      </c>
      <c r="E23" s="10"/>
      <c r="F23" s="10"/>
      <c r="G23" s="1">
        <f t="shared" si="0"/>
        <v>-30</v>
      </c>
      <c r="H23" s="9">
        <f t="shared" si="1"/>
        <v>-9180</v>
      </c>
    </row>
    <row r="24" spans="1:8" x14ac:dyDescent="0.3">
      <c r="A24" s="16" t="s">
        <v>65</v>
      </c>
      <c r="B24" s="9">
        <v>306</v>
      </c>
      <c r="C24" s="10">
        <v>45851</v>
      </c>
      <c r="D24" s="10">
        <v>45821</v>
      </c>
      <c r="E24" s="10"/>
      <c r="F24" s="10"/>
      <c r="G24" s="1">
        <f t="shared" si="0"/>
        <v>-30</v>
      </c>
      <c r="H24" s="9">
        <f t="shared" si="1"/>
        <v>-9180</v>
      </c>
    </row>
    <row r="25" spans="1:8" x14ac:dyDescent="0.3">
      <c r="A25" s="16" t="s">
        <v>66</v>
      </c>
      <c r="B25" s="9">
        <v>12.08</v>
      </c>
      <c r="C25" s="10">
        <v>45851</v>
      </c>
      <c r="D25" s="10">
        <v>45821</v>
      </c>
      <c r="E25" s="10"/>
      <c r="F25" s="10"/>
      <c r="G25" s="1">
        <f t="shared" si="0"/>
        <v>-30</v>
      </c>
      <c r="H25" s="9">
        <f t="shared" si="1"/>
        <v>-362.4</v>
      </c>
    </row>
    <row r="26" spans="1:8" x14ac:dyDescent="0.3">
      <c r="A26" s="16" t="s">
        <v>67</v>
      </c>
      <c r="B26" s="9">
        <v>2385</v>
      </c>
      <c r="C26" s="10">
        <v>45842</v>
      </c>
      <c r="D26" s="10">
        <v>45821</v>
      </c>
      <c r="E26" s="10"/>
      <c r="F26" s="10"/>
      <c r="G26" s="1">
        <f t="shared" si="0"/>
        <v>-21</v>
      </c>
      <c r="H26" s="9">
        <f t="shared" si="1"/>
        <v>-50085</v>
      </c>
    </row>
    <row r="27" spans="1:8" x14ac:dyDescent="0.3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3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3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3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3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3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3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3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3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3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3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3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3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3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3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3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3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3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3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3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3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3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3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3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3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3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3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3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3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3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3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3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3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3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3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3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3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3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3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3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3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3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3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3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3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3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3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3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3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3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3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3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3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3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3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3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3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3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3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3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3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3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3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3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3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3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3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3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3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3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3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3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3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3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3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3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3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3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3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3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3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3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3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3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3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3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3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3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3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3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3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3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3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3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3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3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3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3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3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3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3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3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3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3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3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3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3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3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3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3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3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3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3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3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3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3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3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3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3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3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3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3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3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3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3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3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3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3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3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3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3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3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3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3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3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3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3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3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3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3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3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3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3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3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3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3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3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3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3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3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3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3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3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3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3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3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3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3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3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3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3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3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3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3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3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3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3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3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3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3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3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3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3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3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3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3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3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3"/>
  <sheetViews>
    <sheetView workbookViewId="0"/>
  </sheetViews>
  <sheetFormatPr defaultColWidth="8.88671875" defaultRowHeight="14.4" x14ac:dyDescent="0.3"/>
  <cols>
    <col min="1" max="1" width="27" customWidth="1"/>
    <col min="2" max="2" width="12.6640625" customWidth="1"/>
    <col min="3" max="3" width="16.109375" bestFit="1" customWidth="1"/>
    <col min="4" max="6" width="15.44140625" bestFit="1" customWidth="1"/>
    <col min="7" max="7" width="16.33203125" customWidth="1"/>
    <col min="8" max="8" width="14.33203125" customWidth="1"/>
  </cols>
  <sheetData>
    <row r="1" spans="1:8" x14ac:dyDescent="0.3">
      <c r="B1" s="12">
        <f>SUM(B4:B195)</f>
        <v>13011.84</v>
      </c>
      <c r="C1" s="31">
        <f>COUNTA(A4:A203)</f>
        <v>11</v>
      </c>
      <c r="G1" s="13">
        <f>IF(B1&lt;&gt;0,H1/B1,0)</f>
        <v>-27.049428827898286</v>
      </c>
      <c r="H1" s="12">
        <f>SUM(H4:H195)</f>
        <v>-351962.84</v>
      </c>
    </row>
    <row r="3" spans="1:8" s="8" customFormat="1" ht="43.2" x14ac:dyDescent="0.3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3">
      <c r="A4" s="16" t="s">
        <v>68</v>
      </c>
      <c r="B4" s="9">
        <v>790</v>
      </c>
      <c r="C4" s="10">
        <v>45875</v>
      </c>
      <c r="D4" s="10">
        <v>45847</v>
      </c>
      <c r="E4" s="10"/>
      <c r="F4" s="10"/>
      <c r="G4" s="1">
        <f>D4-C4-(F4-E4)</f>
        <v>-28</v>
      </c>
      <c r="H4" s="9">
        <f>B4*G4</f>
        <v>-22120</v>
      </c>
    </row>
    <row r="5" spans="1:8" x14ac:dyDescent="0.3">
      <c r="A5" s="16" t="s">
        <v>69</v>
      </c>
      <c r="B5" s="9">
        <v>120</v>
      </c>
      <c r="C5" s="10">
        <v>45875</v>
      </c>
      <c r="D5" s="10">
        <v>45847</v>
      </c>
      <c r="E5" s="10"/>
      <c r="F5" s="10"/>
      <c r="G5" s="1">
        <f t="shared" ref="G5:G68" si="0">D5-C5-(F5-E5)</f>
        <v>-28</v>
      </c>
      <c r="H5" s="9">
        <f t="shared" ref="H5:H68" si="1">B5*G5</f>
        <v>-3360</v>
      </c>
    </row>
    <row r="6" spans="1:8" x14ac:dyDescent="0.3">
      <c r="A6" s="16" t="s">
        <v>70</v>
      </c>
      <c r="B6" s="9">
        <v>120</v>
      </c>
      <c r="C6" s="10">
        <v>45876</v>
      </c>
      <c r="D6" s="10">
        <v>45847</v>
      </c>
      <c r="E6" s="10"/>
      <c r="F6" s="10"/>
      <c r="G6" s="1">
        <f t="shared" si="0"/>
        <v>-29</v>
      </c>
      <c r="H6" s="9">
        <f t="shared" si="1"/>
        <v>-3480</v>
      </c>
    </row>
    <row r="7" spans="1:8" x14ac:dyDescent="0.3">
      <c r="A7" s="16" t="s">
        <v>71</v>
      </c>
      <c r="B7" s="9">
        <v>36</v>
      </c>
      <c r="C7" s="10">
        <v>45876</v>
      </c>
      <c r="D7" s="10">
        <v>45847</v>
      </c>
      <c r="E7" s="10"/>
      <c r="F7" s="10"/>
      <c r="G7" s="1">
        <f t="shared" si="0"/>
        <v>-29</v>
      </c>
      <c r="H7" s="9">
        <f t="shared" si="1"/>
        <v>-1044</v>
      </c>
    </row>
    <row r="8" spans="1:8" x14ac:dyDescent="0.3">
      <c r="A8" s="16" t="s">
        <v>72</v>
      </c>
      <c r="B8" s="9">
        <v>9516</v>
      </c>
      <c r="C8" s="10">
        <v>45892</v>
      </c>
      <c r="D8" s="10">
        <v>45866</v>
      </c>
      <c r="E8" s="10"/>
      <c r="F8" s="10"/>
      <c r="G8" s="1">
        <f t="shared" si="0"/>
        <v>-26</v>
      </c>
      <c r="H8" s="9">
        <f t="shared" si="1"/>
        <v>-247416</v>
      </c>
    </row>
    <row r="9" spans="1:8" x14ac:dyDescent="0.3">
      <c r="A9" s="16" t="s">
        <v>73</v>
      </c>
      <c r="B9" s="9">
        <v>120</v>
      </c>
      <c r="C9" s="10">
        <v>45918</v>
      </c>
      <c r="D9" s="10">
        <v>45890</v>
      </c>
      <c r="E9" s="10"/>
      <c r="F9" s="10"/>
      <c r="G9" s="1">
        <f t="shared" si="0"/>
        <v>-28</v>
      </c>
      <c r="H9" s="9">
        <f t="shared" si="1"/>
        <v>-3360</v>
      </c>
    </row>
    <row r="10" spans="1:8" x14ac:dyDescent="0.3">
      <c r="A10" s="16" t="s">
        <v>74</v>
      </c>
      <c r="B10" s="9">
        <v>36</v>
      </c>
      <c r="C10" s="10">
        <v>45918</v>
      </c>
      <c r="D10" s="10">
        <v>45890</v>
      </c>
      <c r="E10" s="10"/>
      <c r="F10" s="10"/>
      <c r="G10" s="1">
        <f t="shared" si="0"/>
        <v>-28</v>
      </c>
      <c r="H10" s="9">
        <f t="shared" si="1"/>
        <v>-1008</v>
      </c>
    </row>
    <row r="11" spans="1:8" x14ac:dyDescent="0.3">
      <c r="A11" s="16" t="s">
        <v>75</v>
      </c>
      <c r="B11" s="9">
        <v>100</v>
      </c>
      <c r="C11" s="10">
        <v>45918</v>
      </c>
      <c r="D11" s="10">
        <v>45890</v>
      </c>
      <c r="E11" s="10"/>
      <c r="F11" s="10"/>
      <c r="G11" s="1">
        <f t="shared" si="0"/>
        <v>-28</v>
      </c>
      <c r="H11" s="9">
        <f t="shared" si="1"/>
        <v>-2800</v>
      </c>
    </row>
    <row r="12" spans="1:8" x14ac:dyDescent="0.3">
      <c r="A12" s="16" t="s">
        <v>76</v>
      </c>
      <c r="B12" s="9">
        <v>1600</v>
      </c>
      <c r="C12" s="10">
        <v>45920</v>
      </c>
      <c r="D12" s="10">
        <v>45890</v>
      </c>
      <c r="E12" s="10"/>
      <c r="F12" s="10"/>
      <c r="G12" s="1">
        <f t="shared" si="0"/>
        <v>-30</v>
      </c>
      <c r="H12" s="9">
        <f t="shared" si="1"/>
        <v>-48000</v>
      </c>
    </row>
    <row r="13" spans="1:8" x14ac:dyDescent="0.3">
      <c r="A13" s="16" t="s">
        <v>77</v>
      </c>
      <c r="B13" s="9">
        <v>513.85</v>
      </c>
      <c r="C13" s="10">
        <v>45920</v>
      </c>
      <c r="D13" s="10">
        <v>45890</v>
      </c>
      <c r="E13" s="10"/>
      <c r="F13" s="10"/>
      <c r="G13" s="1">
        <f t="shared" si="0"/>
        <v>-30</v>
      </c>
      <c r="H13" s="9">
        <f t="shared" si="1"/>
        <v>-15415.5</v>
      </c>
    </row>
    <row r="14" spans="1:8" x14ac:dyDescent="0.3">
      <c r="A14" s="16" t="s">
        <v>78</v>
      </c>
      <c r="B14" s="9">
        <v>59.99</v>
      </c>
      <c r="C14" s="10">
        <v>45956</v>
      </c>
      <c r="D14" s="10">
        <v>45890</v>
      </c>
      <c r="E14" s="10"/>
      <c r="F14" s="10"/>
      <c r="G14" s="1">
        <f t="shared" si="0"/>
        <v>-66</v>
      </c>
      <c r="H14" s="9">
        <f t="shared" si="1"/>
        <v>-3959.34</v>
      </c>
    </row>
    <row r="15" spans="1:8" x14ac:dyDescent="0.3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3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3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3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3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3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3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3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3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3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3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3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3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3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3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3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3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3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3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3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3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3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3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3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3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3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3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3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3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3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3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3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3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3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3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3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3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3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3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3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3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3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3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3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3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3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3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3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3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3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3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3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3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3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3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3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3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3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3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3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3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3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3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3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3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3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3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3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3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3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3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3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3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3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3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3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3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3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3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3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3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3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3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3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3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3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3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3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3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3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3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3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3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3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3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3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3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3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3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3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3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3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3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3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3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3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3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3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3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3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3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3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3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3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3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3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3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3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3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3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3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3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3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3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3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3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3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3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3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3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3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3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3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3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3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3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3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3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3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3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3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3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3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3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3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3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3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3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3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3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3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3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3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3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3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3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3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3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3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3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3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3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3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3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3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3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3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3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3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3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3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3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3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3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3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3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3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3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3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3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3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3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3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3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3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3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3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3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3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workbookViewId="0">
      <selection activeCell="A4" sqref="A4:D14"/>
    </sheetView>
  </sheetViews>
  <sheetFormatPr defaultColWidth="8.88671875" defaultRowHeight="14.4" x14ac:dyDescent="0.3"/>
  <cols>
    <col min="1" max="1" width="27" customWidth="1"/>
    <col min="2" max="2" width="12.6640625" customWidth="1"/>
    <col min="3" max="3" width="16.109375" bestFit="1" customWidth="1"/>
    <col min="4" max="6" width="15.44140625" bestFit="1" customWidth="1"/>
    <col min="7" max="7" width="16.33203125" customWidth="1"/>
    <col min="8" max="8" width="14.33203125" customWidth="1"/>
  </cols>
  <sheetData>
    <row r="1" spans="1:8" x14ac:dyDescent="0.3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3.2" x14ac:dyDescent="0.3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3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3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3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3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3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3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3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3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3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3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3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3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3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3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3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3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3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3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3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3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3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3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3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3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3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3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3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3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3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3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3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3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3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3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3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3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3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3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3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3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3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3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3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3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3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3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3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3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3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3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3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3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3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3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3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3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3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3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3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3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3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3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3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3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3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3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3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3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3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3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3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3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3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3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3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3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3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3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3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3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3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3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3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3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3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3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3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3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3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3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3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3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3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3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3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3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3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3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3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3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3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3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3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3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3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3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3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3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3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3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3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3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3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3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3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3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3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3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3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3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3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3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3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3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3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3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3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3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3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3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3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3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3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3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3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3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3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3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3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3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3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3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3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3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3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3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3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3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3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3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3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3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3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3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3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3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3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3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3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3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3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3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3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3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3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3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3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3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3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3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3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3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3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3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3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3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3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3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3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3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3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3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3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3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3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3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3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3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3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3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3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3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3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3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3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3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3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3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3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3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Monica</cp:lastModifiedBy>
  <cp:lastPrinted>2025-12-16T15:39:56Z</cp:lastPrinted>
  <dcterms:created xsi:type="dcterms:W3CDTF">2006-09-16T00:00:00Z</dcterms:created>
  <dcterms:modified xsi:type="dcterms:W3CDTF">2025-12-16T15:43:22Z</dcterms:modified>
</cp:coreProperties>
</file>