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filterPrivacy="1" defaultThemeVersion="124226"/>
  <xr:revisionPtr revIDLastSave="0" documentId="8_{F65CA5A9-960A-45D1-9D42-2C3946B384F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15" i="2"/>
  <c r="C13" i="1" l="1"/>
  <c r="H1" i="2"/>
  <c r="G1" i="4"/>
  <c r="D15" i="1" s="1"/>
  <c r="C15" i="1"/>
  <c r="C14" i="1"/>
  <c r="H1" i="4"/>
  <c r="G1" i="5"/>
  <c r="D16" i="1" s="1"/>
  <c r="C16" i="1"/>
  <c r="H1" i="5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<sst xmlns="http://schemas.openxmlformats.org/spreadsheetml/2006/main" count="102" uniqueCount="77">
  <si>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</si>
  <si>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</si>
  <si>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</si>
  <si>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</si>
  <si>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</si>
  <si>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</si>
  <si>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</si>
  <si>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</si>
  <si>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</si>
  <si>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</si>
  <si>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</si>
  <si>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</si>
  <si>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</si>
  <si>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</si>
  <si>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</si>
  <si>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</si>
  <si>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</si>
  <si>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</si>
  <si>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</si>
  <si>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</si>
  <si>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CPIA ALBENGA FINALE LIGURE SAVONA VALBORMIDA</t>
  </si>
  <si>
    <t>17100 SAVONA (SV) VIA CABOTO, 2 C.F. 92104610099 C.M. SVMM062003</t>
  </si>
  <si>
    <t>FPA2/2023 del 02/02/2023</t>
  </si>
  <si>
    <t>1022226059 del 05/09/2022</t>
  </si>
  <si>
    <t>1022281350 del 02/11/2022</t>
  </si>
  <si>
    <t>6/03 del 10/01/2023</t>
  </si>
  <si>
    <t>5/03 del 10/01/2023</t>
  </si>
  <si>
    <t>2022  3185 del 28/12/2022</t>
  </si>
  <si>
    <t>0000000235/PA del 10/01/2023</t>
  </si>
  <si>
    <t>0000000439/PA del 12/01/2023</t>
  </si>
  <si>
    <t>1023011986 del 23/01/2023</t>
  </si>
  <si>
    <t>7X05259824 del 12/12/2022</t>
  </si>
  <si>
    <t>66/FVISE del 30/01/2023</t>
  </si>
  <si>
    <t>1016/2022 del 29/12/2022</t>
  </si>
  <si>
    <t>4/PA del 27/01/2023</t>
  </si>
  <si>
    <t>1023033731 del 06/02/2023</t>
  </si>
  <si>
    <t>5/PA del 27/01/2023</t>
  </si>
  <si>
    <t>03066/22 del 30/12/2022</t>
  </si>
  <si>
    <t>FPA 1/23 del 04/02/2023</t>
  </si>
  <si>
    <t>176 del 31/12/2022</t>
  </si>
  <si>
    <t>2/PA del 27/01/2023</t>
  </si>
  <si>
    <t>230521/E del 20/02/2023</t>
  </si>
  <si>
    <t>230578/E del 23/02/2023</t>
  </si>
  <si>
    <t>07/2023 del 03/03/2023</t>
  </si>
  <si>
    <t>8G00044488 del 09/02/2023</t>
  </si>
  <si>
    <t>1023064224 del 04/03/2023</t>
  </si>
  <si>
    <t>23PAS0001902 del 28/02/2023</t>
  </si>
  <si>
    <t>74/PA del 28/02/2023</t>
  </si>
  <si>
    <t>2/PA-2023 del 22/03/2023</t>
  </si>
  <si>
    <t>2 del 27/03/2023</t>
  </si>
  <si>
    <t>38/03 del 22/03/2023</t>
  </si>
  <si>
    <t>37/03 del 22/03/2023</t>
  </si>
  <si>
    <t>0518010003598 del 06/04/2023</t>
  </si>
  <si>
    <t>EFAT/2023/0670 del 04/04/2023</t>
  </si>
  <si>
    <t>497/0 del 31/03/2023</t>
  </si>
  <si>
    <t>1023088234 del 10/04/2023</t>
  </si>
  <si>
    <t>1023095935 del 12/04/2023</t>
  </si>
  <si>
    <t>4 del 12/04/2023</t>
  </si>
  <si>
    <t>7X01557255 del 12/04/2023</t>
  </si>
  <si>
    <t>8G00099115 del 12/04/2023</t>
  </si>
  <si>
    <t>1366/FVIDF del 17/04/2023</t>
  </si>
  <si>
    <t>8 del 05/05/2023</t>
  </si>
  <si>
    <t>77 del 28/04/2023</t>
  </si>
  <si>
    <t>29 del 10/06/2023</t>
  </si>
  <si>
    <t>1023151202 del 01/06/2023</t>
  </si>
  <si>
    <t>30 del 10/06/2023</t>
  </si>
  <si>
    <t>17/02 del 13/06/2023</t>
  </si>
  <si>
    <t>7X02555113 del 10/06/2023</t>
  </si>
  <si>
    <t>8G00154561 del 10/06/2023</t>
  </si>
  <si>
    <t>2634 del 13/06/2023</t>
  </si>
  <si>
    <t>3206002619 del 20/06/2023</t>
  </si>
  <si>
    <t>9/PA-2023 del 22/06/2023</t>
  </si>
  <si>
    <t>SP0000027 del 22/06/2023</t>
  </si>
  <si>
    <t>6 del 21/06/2023</t>
  </si>
  <si>
    <t>10/PA del 28/06/2023</t>
  </si>
  <si>
    <t>28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</si>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</sst>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1" sqref="B1"/>
    </sheetView>
  </sheetViews>
  <sheetFormatPr defaultColWidth="9.109375" defaultRowHeight="14.4" x14ac:dyDescent="0.3"/>
  <cols>
    <col min="1" max="1" width="17.5546875" style="4" customWidth="1"/>
    <col min="2" max="4" width="16.5546875" style="4" customWidth="1"/>
    <col min="5" max="5" width="14.88671875" style="4" customWidth="1"/>
    <col min="6" max="6" width="16.5546875" style="4" customWidth="1"/>
    <col min="7" max="7" width="36.5546875" style="4" customWidth="1"/>
    <col min="8" max="16384" width="9.109375" style="4"/>
  </cols>
  <sheetData>
    <row r="1" spans="1:11" x14ac:dyDescent="0.3">
      <c r="A1" s="3"/>
    </row>
    <row r="2" spans="1:11" ht="15.9" customHeight="1" x14ac:dyDescent="0.35">
      <c r="B2" s="5" t="s">
        <v>20</v>
      </c>
    </row>
    <row r="3" spans="1:11" ht="12.75" customHeight="1" x14ac:dyDescent="0.3">
      <c r="B3" s="2" t="s">
        <v>21</v>
      </c>
    </row>
    <row r="4" spans="1:11" ht="15" thickBot="1" x14ac:dyDescent="0.35"/>
    <row r="5" spans="1:11" ht="18" customHeight="1" thickBot="1" x14ac:dyDescent="0.45">
      <c r="B5" s="9" t="s">
        <v>17</v>
      </c>
      <c r="F5" s="18">
        <v>2023</v>
      </c>
    </row>
    <row r="7" spans="1:11" s="20" customFormat="1" ht="24.9" customHeight="1" x14ac:dyDescent="0.4">
      <c r="A7" s="36" t="s">
        <v>1</v>
      </c>
      <c r="B7" s="37"/>
      <c r="C7" s="37"/>
      <c r="D7" s="37"/>
      <c r="E7" s="37"/>
      <c r="F7" s="38"/>
    </row>
    <row r="8" spans="1:11" ht="30.75" customHeight="1" x14ac:dyDescent="0.3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5">
      <c r="A9" s="39">
        <f>SUM(B13:B16)</f>
        <v>54</v>
      </c>
      <c r="B9" s="35"/>
      <c r="C9" s="34">
        <f>SUM(C13:C16)</f>
        <v>27506.959999999999</v>
      </c>
      <c r="D9" s="35"/>
      <c r="E9" s="40">
        <f>('Trimestre 1'!H1+'Trimestre 2'!H1+'Trimestre 3'!H1+'Trimestre 4'!H1)/C9</f>
        <v>-13.043004388707439</v>
      </c>
      <c r="F9" s="41"/>
    </row>
    <row r="10" spans="1:11" s="6" customFormat="1" ht="20.100000000000001" customHeight="1" thickBot="1" x14ac:dyDescent="0.35">
      <c r="A10" s="21"/>
      <c r="B10" s="21"/>
      <c r="C10" s="22"/>
      <c r="D10" s="21"/>
      <c r="E10" s="23"/>
      <c r="F10" s="30"/>
    </row>
    <row r="11" spans="1:11" s="20" customFormat="1" ht="24.9" customHeight="1" x14ac:dyDescent="0.4">
      <c r="A11" s="42" t="s">
        <v>2</v>
      </c>
      <c r="B11" s="43"/>
      <c r="C11" s="43"/>
      <c r="D11" s="43"/>
      <c r="E11" s="43"/>
      <c r="F11" s="44"/>
    </row>
    <row r="12" spans="1:11" ht="46.5" customHeight="1" x14ac:dyDescent="0.3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3">
      <c r="A13" s="28" t="s">
        <v>13</v>
      </c>
      <c r="B13" s="17">
        <f>'Trimestre 1'!C1</f>
        <v>26</v>
      </c>
      <c r="C13" s="29">
        <f>'Trimestre 1'!B1</f>
        <v>14333.55</v>
      </c>
      <c r="D13" s="29">
        <f>'Trimestre 1'!G1</f>
        <v>-10.177879869257787</v>
      </c>
      <c r="E13" s="29">
        <v>27421.29</v>
      </c>
      <c r="F13" s="33" t="s">
        <v>75</v>
      </c>
      <c r="G13" s="7"/>
      <c r="H13" s="8"/>
      <c r="I13" s="8"/>
      <c r="J13" s="6"/>
      <c r="K13" s="6"/>
    </row>
    <row r="14" spans="1:11" ht="22.5" customHeight="1" x14ac:dyDescent="0.3">
      <c r="A14" s="28" t="s">
        <v>14</v>
      </c>
      <c r="B14" s="17">
        <f>'Trimestre 2'!C1</f>
        <v>28</v>
      </c>
      <c r="C14" s="29">
        <f>'Trimestre 2'!B1</f>
        <v>13173.41</v>
      </c>
      <c r="D14" s="29">
        <f>'Trimestre 2'!G1</f>
        <v>-16.160451242313115</v>
      </c>
      <c r="E14" s="29">
        <v>18266.13</v>
      </c>
      <c r="F14" s="33" t="s">
        <v>76</v>
      </c>
      <c r="G14" s="6"/>
      <c r="H14" s="6"/>
      <c r="I14" s="6"/>
      <c r="J14" s="6"/>
      <c r="K14" s="6"/>
    </row>
    <row r="15" spans="1:11" ht="22.5" customHeight="1" x14ac:dyDescent="0.3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3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SUM(B4:B353)</f>
        <v>14333.55</v>
      </c>
      <c r="C1">
        <f>COUNTA(A4:A353)</f>
        <v>26</v>
      </c>
      <c r="G1" s="16">
        <f>IF(B1&lt;&gt;0,H1/B1,0)</f>
        <v>-10.177879869257787</v>
      </c>
      <c r="H1" s="15">
        <f>SUM(H4:H353)</f>
        <v>-145885.14999999994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22</v>
      </c>
      <c r="B4" s="12">
        <v>291.36</v>
      </c>
      <c r="C4" s="13">
        <v>44993</v>
      </c>
      <c r="D4" s="13">
        <v>44974</v>
      </c>
      <c r="E4" s="13"/>
      <c r="F4" s="13"/>
      <c r="G4" s="1">
        <f>D4-C4-(F4-E4)</f>
        <v>-19</v>
      </c>
      <c r="H4" s="12">
        <f>B4*G4</f>
        <v>-5535.84</v>
      </c>
    </row>
    <row r="5" spans="1:8" x14ac:dyDescent="0.3">
      <c r="A5" s="19" t="s">
        <v>23</v>
      </c>
      <c r="B5" s="12">
        <v>10.52</v>
      </c>
      <c r="C5" s="13">
        <v>44969</v>
      </c>
      <c r="D5" s="13">
        <v>44987</v>
      </c>
      <c r="E5" s="13"/>
      <c r="F5" s="13"/>
      <c r="G5" s="1">
        <f t="shared" ref="G5:G68" si="0">D5-C5-(F5-E5)</f>
        <v>18</v>
      </c>
      <c r="H5" s="12">
        <f t="shared" ref="H5:H68" si="1">B5*G5</f>
        <v>189.35999999999999</v>
      </c>
    </row>
    <row r="6" spans="1:8" x14ac:dyDescent="0.3">
      <c r="A6" s="19" t="s">
        <v>24</v>
      </c>
      <c r="B6" s="12">
        <v>43.3</v>
      </c>
      <c r="C6" s="13">
        <v>44969</v>
      </c>
      <c r="D6" s="13">
        <v>44987</v>
      </c>
      <c r="E6" s="13"/>
      <c r="F6" s="13"/>
      <c r="G6" s="1">
        <f t="shared" si="0"/>
        <v>18</v>
      </c>
      <c r="H6" s="12">
        <f t="shared" si="1"/>
        <v>779.4</v>
      </c>
    </row>
    <row r="7" spans="1:8" x14ac:dyDescent="0.3">
      <c r="A7" s="19" t="s">
        <v>25</v>
      </c>
      <c r="B7" s="12">
        <v>120</v>
      </c>
      <c r="C7" s="13">
        <v>44966</v>
      </c>
      <c r="D7" s="13">
        <v>44981</v>
      </c>
      <c r="E7" s="13"/>
      <c r="F7" s="13"/>
      <c r="G7" s="1">
        <f t="shared" si="0"/>
        <v>15</v>
      </c>
      <c r="H7" s="12">
        <f t="shared" si="1"/>
        <v>1800</v>
      </c>
    </row>
    <row r="8" spans="1:8" x14ac:dyDescent="0.3">
      <c r="A8" s="19" t="s">
        <v>26</v>
      </c>
      <c r="B8" s="12">
        <v>790</v>
      </c>
      <c r="C8" s="13">
        <v>44966</v>
      </c>
      <c r="D8" s="13">
        <v>44981</v>
      </c>
      <c r="E8" s="13"/>
      <c r="F8" s="13"/>
      <c r="G8" s="1">
        <f t="shared" si="0"/>
        <v>15</v>
      </c>
      <c r="H8" s="12">
        <f t="shared" si="1"/>
        <v>11850</v>
      </c>
    </row>
    <row r="9" spans="1:8" x14ac:dyDescent="0.3">
      <c r="A9" s="19" t="s">
        <v>27</v>
      </c>
      <c r="B9" s="12">
        <v>529.20000000000005</v>
      </c>
      <c r="C9" s="13">
        <v>45319</v>
      </c>
      <c r="D9" s="13">
        <v>44981</v>
      </c>
      <c r="E9" s="13"/>
      <c r="F9" s="13"/>
      <c r="G9" s="1">
        <f t="shared" si="0"/>
        <v>-338</v>
      </c>
      <c r="H9" s="12">
        <f t="shared" si="1"/>
        <v>-178869.6</v>
      </c>
    </row>
    <row r="10" spans="1:8" x14ac:dyDescent="0.3">
      <c r="A10" s="19" t="s">
        <v>28</v>
      </c>
      <c r="B10" s="12">
        <v>30</v>
      </c>
      <c r="C10" s="13">
        <v>44966</v>
      </c>
      <c r="D10" s="13">
        <v>44981</v>
      </c>
      <c r="E10" s="13"/>
      <c r="F10" s="13"/>
      <c r="G10" s="1">
        <f t="shared" si="0"/>
        <v>15</v>
      </c>
      <c r="H10" s="12">
        <f t="shared" si="1"/>
        <v>450</v>
      </c>
    </row>
    <row r="11" spans="1:8" x14ac:dyDescent="0.3">
      <c r="A11" s="19" t="s">
        <v>29</v>
      </c>
      <c r="B11" s="12">
        <v>1275</v>
      </c>
      <c r="C11" s="13">
        <v>44968</v>
      </c>
      <c r="D11" s="13">
        <v>44981</v>
      </c>
      <c r="E11" s="13"/>
      <c r="F11" s="13"/>
      <c r="G11" s="1">
        <f t="shared" si="0"/>
        <v>13</v>
      </c>
      <c r="H11" s="12">
        <f t="shared" si="1"/>
        <v>16575</v>
      </c>
    </row>
    <row r="12" spans="1:8" x14ac:dyDescent="0.3">
      <c r="A12" s="19" t="s">
        <v>30</v>
      </c>
      <c r="B12" s="12">
        <v>27.6</v>
      </c>
      <c r="C12" s="13">
        <v>44987</v>
      </c>
      <c r="D12" s="13">
        <v>44981</v>
      </c>
      <c r="E12" s="13"/>
      <c r="F12" s="13"/>
      <c r="G12" s="1">
        <f t="shared" si="0"/>
        <v>-6</v>
      </c>
      <c r="H12" s="12">
        <f t="shared" si="1"/>
        <v>-165.60000000000002</v>
      </c>
    </row>
    <row r="13" spans="1:8" x14ac:dyDescent="0.3">
      <c r="A13" s="19" t="s">
        <v>31</v>
      </c>
      <c r="B13" s="12">
        <v>32.04</v>
      </c>
      <c r="C13" s="13">
        <v>44958</v>
      </c>
      <c r="D13" s="13">
        <v>44981</v>
      </c>
      <c r="E13" s="13"/>
      <c r="F13" s="13"/>
      <c r="G13" s="1">
        <f t="shared" si="0"/>
        <v>23</v>
      </c>
      <c r="H13" s="12">
        <f t="shared" si="1"/>
        <v>736.92</v>
      </c>
    </row>
    <row r="14" spans="1:8" x14ac:dyDescent="0.3">
      <c r="A14" s="19" t="s">
        <v>32</v>
      </c>
      <c r="B14" s="12">
        <v>1342.5</v>
      </c>
      <c r="C14" s="13">
        <v>44988</v>
      </c>
      <c r="D14" s="13">
        <v>44981</v>
      </c>
      <c r="E14" s="13"/>
      <c r="F14" s="13"/>
      <c r="G14" s="1">
        <f t="shared" si="0"/>
        <v>-7</v>
      </c>
      <c r="H14" s="12">
        <f t="shared" si="1"/>
        <v>-9397.5</v>
      </c>
    </row>
    <row r="15" spans="1:8" x14ac:dyDescent="0.3">
      <c r="A15" s="19" t="s">
        <v>33</v>
      </c>
      <c r="B15" s="12">
        <v>673.08</v>
      </c>
      <c r="C15" s="13">
        <v>44966</v>
      </c>
      <c r="D15" s="13">
        <v>44981</v>
      </c>
      <c r="E15" s="13"/>
      <c r="F15" s="13"/>
      <c r="G15" s="1">
        <f t="shared" si="0"/>
        <v>15</v>
      </c>
      <c r="H15" s="12">
        <f t="shared" si="1"/>
        <v>10096.200000000001</v>
      </c>
    </row>
    <row r="16" spans="1:8" x14ac:dyDescent="0.3">
      <c r="A16" s="19" t="s">
        <v>34</v>
      </c>
      <c r="B16" s="12">
        <v>371.15</v>
      </c>
      <c r="C16" s="13">
        <v>44987</v>
      </c>
      <c r="D16" s="13">
        <v>44981</v>
      </c>
      <c r="E16" s="13"/>
      <c r="F16" s="13"/>
      <c r="G16" s="1">
        <f t="shared" si="0"/>
        <v>-6</v>
      </c>
      <c r="H16" s="12">
        <f t="shared" si="1"/>
        <v>-2226.8999999999996</v>
      </c>
    </row>
    <row r="17" spans="1:8" x14ac:dyDescent="0.3">
      <c r="A17" s="19" t="s">
        <v>35</v>
      </c>
      <c r="B17" s="12">
        <v>35.25</v>
      </c>
      <c r="C17" s="13">
        <v>44993</v>
      </c>
      <c r="D17" s="13">
        <v>44981</v>
      </c>
      <c r="E17" s="13"/>
      <c r="F17" s="13"/>
      <c r="G17" s="1">
        <f t="shared" si="0"/>
        <v>-12</v>
      </c>
      <c r="H17" s="12">
        <f t="shared" si="1"/>
        <v>-423</v>
      </c>
    </row>
    <row r="18" spans="1:8" x14ac:dyDescent="0.3">
      <c r="A18" s="19" t="s">
        <v>36</v>
      </c>
      <c r="B18" s="12">
        <v>926.18</v>
      </c>
      <c r="C18" s="13">
        <v>44987</v>
      </c>
      <c r="D18" s="13">
        <v>44981</v>
      </c>
      <c r="E18" s="13"/>
      <c r="F18" s="13"/>
      <c r="G18" s="1">
        <f t="shared" si="0"/>
        <v>-6</v>
      </c>
      <c r="H18" s="12">
        <f t="shared" si="1"/>
        <v>-5557.08</v>
      </c>
    </row>
    <row r="19" spans="1:8" x14ac:dyDescent="0.3">
      <c r="A19" s="19" t="s">
        <v>37</v>
      </c>
      <c r="B19" s="12">
        <v>240</v>
      </c>
      <c r="C19" s="13">
        <v>44966</v>
      </c>
      <c r="D19" s="13">
        <v>44981</v>
      </c>
      <c r="E19" s="13"/>
      <c r="F19" s="13"/>
      <c r="G19" s="1">
        <f t="shared" si="0"/>
        <v>15</v>
      </c>
      <c r="H19" s="12">
        <f t="shared" si="1"/>
        <v>3600</v>
      </c>
    </row>
    <row r="20" spans="1:8" x14ac:dyDescent="0.3">
      <c r="A20" s="19" t="s">
        <v>38</v>
      </c>
      <c r="B20" s="12">
        <v>3134.7</v>
      </c>
      <c r="C20" s="13">
        <v>45001</v>
      </c>
      <c r="D20" s="13">
        <v>44987</v>
      </c>
      <c r="E20" s="13"/>
      <c r="F20" s="13"/>
      <c r="G20" s="1">
        <f t="shared" si="0"/>
        <v>-14</v>
      </c>
      <c r="H20" s="12">
        <f t="shared" si="1"/>
        <v>-43885.799999999996</v>
      </c>
    </row>
    <row r="21" spans="1:8" x14ac:dyDescent="0.3">
      <c r="A21" s="19" t="s">
        <v>39</v>
      </c>
      <c r="B21" s="12">
        <v>2100</v>
      </c>
      <c r="C21" s="13">
        <v>44966</v>
      </c>
      <c r="D21" s="13">
        <v>44987</v>
      </c>
      <c r="E21" s="13"/>
      <c r="F21" s="13"/>
      <c r="G21" s="1">
        <f t="shared" si="0"/>
        <v>21</v>
      </c>
      <c r="H21" s="12">
        <f t="shared" si="1"/>
        <v>44100</v>
      </c>
    </row>
    <row r="22" spans="1:8" x14ac:dyDescent="0.3">
      <c r="A22" s="19" t="s">
        <v>40</v>
      </c>
      <c r="B22" s="12">
        <v>619.25</v>
      </c>
      <c r="C22" s="13">
        <v>44987</v>
      </c>
      <c r="D22" s="13">
        <v>45005</v>
      </c>
      <c r="E22" s="13"/>
      <c r="F22" s="13"/>
      <c r="G22" s="1">
        <f t="shared" si="0"/>
        <v>18</v>
      </c>
      <c r="H22" s="12">
        <f t="shared" si="1"/>
        <v>11146.5</v>
      </c>
    </row>
    <row r="23" spans="1:8" x14ac:dyDescent="0.3">
      <c r="A23" s="19" t="s">
        <v>41</v>
      </c>
      <c r="B23" s="12">
        <v>875</v>
      </c>
      <c r="C23" s="13">
        <v>45008</v>
      </c>
      <c r="D23" s="13">
        <v>45005</v>
      </c>
      <c r="E23" s="13"/>
      <c r="F23" s="13"/>
      <c r="G23" s="1">
        <f t="shared" si="0"/>
        <v>-3</v>
      </c>
      <c r="H23" s="12">
        <f t="shared" si="1"/>
        <v>-2625</v>
      </c>
    </row>
    <row r="24" spans="1:8" x14ac:dyDescent="0.3">
      <c r="A24" s="19" t="s">
        <v>42</v>
      </c>
      <c r="B24" s="12">
        <v>150</v>
      </c>
      <c r="C24" s="13">
        <v>45014</v>
      </c>
      <c r="D24" s="13">
        <v>45005</v>
      </c>
      <c r="E24" s="13"/>
      <c r="F24" s="13"/>
      <c r="G24" s="1">
        <f t="shared" si="0"/>
        <v>-9</v>
      </c>
      <c r="H24" s="12">
        <f t="shared" si="1"/>
        <v>-1350</v>
      </c>
    </row>
    <row r="25" spans="1:8" x14ac:dyDescent="0.3">
      <c r="A25" s="19" t="s">
        <v>43</v>
      </c>
      <c r="B25" s="12">
        <v>145.22</v>
      </c>
      <c r="C25" s="13">
        <v>45028</v>
      </c>
      <c r="D25" s="13">
        <v>45005</v>
      </c>
      <c r="E25" s="13"/>
      <c r="F25" s="13"/>
      <c r="G25" s="1">
        <f t="shared" si="0"/>
        <v>-23</v>
      </c>
      <c r="H25" s="12">
        <f t="shared" si="1"/>
        <v>-3340.06</v>
      </c>
    </row>
    <row r="26" spans="1:8" x14ac:dyDescent="0.3">
      <c r="A26" s="19" t="s">
        <v>44</v>
      </c>
      <c r="B26" s="12">
        <v>120</v>
      </c>
      <c r="C26" s="13">
        <v>45001</v>
      </c>
      <c r="D26" s="13">
        <v>45005</v>
      </c>
      <c r="E26" s="13"/>
      <c r="F26" s="13"/>
      <c r="G26" s="1">
        <f t="shared" si="0"/>
        <v>4</v>
      </c>
      <c r="H26" s="12">
        <f t="shared" si="1"/>
        <v>480</v>
      </c>
    </row>
    <row r="27" spans="1:8" x14ac:dyDescent="0.3">
      <c r="A27" s="19" t="s">
        <v>45</v>
      </c>
      <c r="B27" s="12">
        <v>26.05</v>
      </c>
      <c r="C27" s="13">
        <v>45022</v>
      </c>
      <c r="D27" s="13">
        <v>45005</v>
      </c>
      <c r="E27" s="13"/>
      <c r="F27" s="13"/>
      <c r="G27" s="1">
        <f t="shared" si="0"/>
        <v>-17</v>
      </c>
      <c r="H27" s="12">
        <f t="shared" si="1"/>
        <v>-442.85</v>
      </c>
    </row>
    <row r="28" spans="1:8" x14ac:dyDescent="0.3">
      <c r="A28" s="19" t="s">
        <v>46</v>
      </c>
      <c r="B28" s="12">
        <v>55</v>
      </c>
      <c r="C28" s="13">
        <v>45015</v>
      </c>
      <c r="D28" s="13">
        <v>45005</v>
      </c>
      <c r="E28" s="13"/>
      <c r="F28" s="13"/>
      <c r="G28" s="1">
        <f t="shared" si="0"/>
        <v>-10</v>
      </c>
      <c r="H28" s="12">
        <f t="shared" si="1"/>
        <v>-550</v>
      </c>
    </row>
    <row r="29" spans="1:8" x14ac:dyDescent="0.3">
      <c r="A29" s="19" t="s">
        <v>34</v>
      </c>
      <c r="B29" s="12">
        <v>371.15</v>
      </c>
      <c r="C29" s="13">
        <v>44987</v>
      </c>
      <c r="D29" s="13">
        <v>45005</v>
      </c>
      <c r="E29" s="13"/>
      <c r="F29" s="13"/>
      <c r="G29" s="1">
        <f t="shared" si="0"/>
        <v>18</v>
      </c>
      <c r="H29" s="12">
        <f t="shared" si="1"/>
        <v>6680.7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3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3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3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3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3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3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3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3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3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3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3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3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3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3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3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3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3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3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3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3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3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3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3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3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3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3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3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3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3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3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3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3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3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3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3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3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3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3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3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3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3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3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3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3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3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3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3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3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3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3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3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3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3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3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3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3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3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3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3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3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3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3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3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3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3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3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3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3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3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3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3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3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3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3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3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3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3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3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3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3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3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3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3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3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3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3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3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3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3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3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3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3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3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3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3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3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3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3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3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3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3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3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3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3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3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3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3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3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3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3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3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3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3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3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3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3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3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3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3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3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3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3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3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3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3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3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3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3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3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3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3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3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3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3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3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3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3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3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3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3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3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3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3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3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3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3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3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3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3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SUM(B4:B353)</f>
        <v>13173.41</v>
      </c>
      <c r="C1">
        <f>COUNTA(A4:A353)</f>
        <v>28</v>
      </c>
      <c r="G1" s="16">
        <f>IF(B1&lt;&gt;0,H1/B1,0)</f>
        <v>-16.160451242313115</v>
      </c>
      <c r="H1" s="15">
        <f>SUM(H4:H353)</f>
        <v>-212888.25000000003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47</v>
      </c>
      <c r="B4" s="12">
        <v>371.15</v>
      </c>
      <c r="C4" s="13">
        <v>45017</v>
      </c>
      <c r="D4" s="13">
        <v>45035</v>
      </c>
      <c r="E4" s="13"/>
      <c r="F4" s="13"/>
      <c r="G4" s="1">
        <f>D4-C4-(F4-E4)</f>
        <v>18</v>
      </c>
      <c r="H4" s="12">
        <f>B4*G4</f>
        <v>6680.7</v>
      </c>
    </row>
    <row r="5" spans="1:8" x14ac:dyDescent="0.3">
      <c r="A5" s="19" t="s">
        <v>48</v>
      </c>
      <c r="B5" s="12">
        <v>1958.11</v>
      </c>
      <c r="C5" s="13">
        <v>45043</v>
      </c>
      <c r="D5" s="13">
        <v>45035</v>
      </c>
      <c r="E5" s="13"/>
      <c r="F5" s="13"/>
      <c r="G5" s="1">
        <f t="shared" ref="G5:G68" si="0">D5-C5-(F5-E5)</f>
        <v>-8</v>
      </c>
      <c r="H5" s="12">
        <f t="shared" ref="H5:H68" si="1">B5*G5</f>
        <v>-15664.88</v>
      </c>
    </row>
    <row r="6" spans="1:8" x14ac:dyDescent="0.3">
      <c r="A6" s="19" t="s">
        <v>49</v>
      </c>
      <c r="B6" s="12">
        <v>140</v>
      </c>
      <c r="C6" s="13">
        <v>45043</v>
      </c>
      <c r="D6" s="13">
        <v>45035</v>
      </c>
      <c r="E6" s="13"/>
      <c r="F6" s="13"/>
      <c r="G6" s="1">
        <f t="shared" si="0"/>
        <v>-8</v>
      </c>
      <c r="H6" s="12">
        <f t="shared" si="1"/>
        <v>-1120</v>
      </c>
    </row>
    <row r="7" spans="1:8" x14ac:dyDescent="0.3">
      <c r="A7" s="19" t="s">
        <v>50</v>
      </c>
      <c r="B7" s="12">
        <v>120</v>
      </c>
      <c r="C7" s="13">
        <v>45045</v>
      </c>
      <c r="D7" s="13">
        <v>45035</v>
      </c>
      <c r="E7" s="13"/>
      <c r="F7" s="13"/>
      <c r="G7" s="1">
        <f t="shared" si="0"/>
        <v>-10</v>
      </c>
      <c r="H7" s="12">
        <f t="shared" si="1"/>
        <v>-1200</v>
      </c>
    </row>
    <row r="8" spans="1:8" x14ac:dyDescent="0.3">
      <c r="A8" s="19" t="s">
        <v>51</v>
      </c>
      <c r="B8" s="12">
        <v>790</v>
      </c>
      <c r="C8" s="13">
        <v>45044</v>
      </c>
      <c r="D8" s="13">
        <v>45035</v>
      </c>
      <c r="E8" s="13"/>
      <c r="F8" s="13"/>
      <c r="G8" s="1">
        <f t="shared" si="0"/>
        <v>-9</v>
      </c>
      <c r="H8" s="12">
        <f t="shared" si="1"/>
        <v>-7110</v>
      </c>
    </row>
    <row r="9" spans="1:8" x14ac:dyDescent="0.3">
      <c r="A9" s="19" t="s">
        <v>52</v>
      </c>
      <c r="B9" s="12">
        <v>291.10000000000002</v>
      </c>
      <c r="C9" s="13">
        <v>45058</v>
      </c>
      <c r="D9" s="13">
        <v>45035</v>
      </c>
      <c r="E9" s="13"/>
      <c r="F9" s="13"/>
      <c r="G9" s="1">
        <f t="shared" si="0"/>
        <v>-23</v>
      </c>
      <c r="H9" s="12">
        <f t="shared" si="1"/>
        <v>-6695.3</v>
      </c>
    </row>
    <row r="10" spans="1:8" x14ac:dyDescent="0.3">
      <c r="A10" s="19" t="s">
        <v>53</v>
      </c>
      <c r="B10" s="12">
        <v>185</v>
      </c>
      <c r="C10" s="13">
        <v>45053</v>
      </c>
      <c r="D10" s="13">
        <v>45035</v>
      </c>
      <c r="E10" s="13"/>
      <c r="F10" s="13"/>
      <c r="G10" s="1">
        <f t="shared" si="0"/>
        <v>-18</v>
      </c>
      <c r="H10" s="12">
        <f t="shared" si="1"/>
        <v>-3330</v>
      </c>
    </row>
    <row r="11" spans="1:8" x14ac:dyDescent="0.3">
      <c r="A11" s="19" t="s">
        <v>54</v>
      </c>
      <c r="B11" s="12">
        <v>700.82</v>
      </c>
      <c r="C11" s="13">
        <v>45052</v>
      </c>
      <c r="D11" s="13">
        <v>45035</v>
      </c>
      <c r="E11" s="13"/>
      <c r="F11" s="13"/>
      <c r="G11" s="1">
        <f t="shared" si="0"/>
        <v>-17</v>
      </c>
      <c r="H11" s="12">
        <f t="shared" si="1"/>
        <v>-11913.94</v>
      </c>
    </row>
    <row r="12" spans="1:8" x14ac:dyDescent="0.3">
      <c r="A12" s="19" t="s">
        <v>55</v>
      </c>
      <c r="B12" s="12">
        <v>33.869999999999997</v>
      </c>
      <c r="C12" s="13">
        <v>45059</v>
      </c>
      <c r="D12" s="13">
        <v>45035</v>
      </c>
      <c r="E12" s="13"/>
      <c r="F12" s="13"/>
      <c r="G12" s="1">
        <f t="shared" si="0"/>
        <v>-24</v>
      </c>
      <c r="H12" s="12">
        <f t="shared" si="1"/>
        <v>-812.87999999999988</v>
      </c>
    </row>
    <row r="13" spans="1:8" x14ac:dyDescent="0.3">
      <c r="A13" s="19" t="s">
        <v>56</v>
      </c>
      <c r="B13" s="12">
        <v>29.62</v>
      </c>
      <c r="C13" s="13">
        <v>45058</v>
      </c>
      <c r="D13" s="13">
        <v>45035</v>
      </c>
      <c r="E13" s="13"/>
      <c r="F13" s="13"/>
      <c r="G13" s="1">
        <f t="shared" si="0"/>
        <v>-23</v>
      </c>
      <c r="H13" s="12">
        <f t="shared" si="1"/>
        <v>-681.26</v>
      </c>
    </row>
    <row r="14" spans="1:8" x14ac:dyDescent="0.3">
      <c r="A14" s="19" t="s">
        <v>57</v>
      </c>
      <c r="B14" s="12">
        <v>79.5</v>
      </c>
      <c r="C14" s="13">
        <v>45059</v>
      </c>
      <c r="D14" s="13">
        <v>45035</v>
      </c>
      <c r="E14" s="13"/>
      <c r="F14" s="13"/>
      <c r="G14" s="1">
        <f t="shared" si="0"/>
        <v>-24</v>
      </c>
      <c r="H14" s="12">
        <f t="shared" si="1"/>
        <v>-1908</v>
      </c>
    </row>
    <row r="15" spans="1:8" x14ac:dyDescent="0.3">
      <c r="A15" s="19" t="s">
        <v>58</v>
      </c>
      <c r="B15" s="12">
        <v>36.08</v>
      </c>
      <c r="C15" s="13">
        <v>45063</v>
      </c>
      <c r="D15" s="13">
        <v>45043</v>
      </c>
      <c r="E15" s="13"/>
      <c r="F15" s="13"/>
      <c r="G15" s="1">
        <f t="shared" si="0"/>
        <v>-20</v>
      </c>
      <c r="H15" s="12">
        <f t="shared" si="1"/>
        <v>-721.59999999999991</v>
      </c>
    </row>
    <row r="16" spans="1:8" x14ac:dyDescent="0.3">
      <c r="A16" s="19" t="s">
        <v>59</v>
      </c>
      <c r="B16" s="12">
        <v>120</v>
      </c>
      <c r="C16" s="13">
        <v>45063</v>
      </c>
      <c r="D16" s="13">
        <v>45043</v>
      </c>
      <c r="E16" s="13"/>
      <c r="F16" s="13"/>
      <c r="G16" s="1">
        <f t="shared" si="0"/>
        <v>-20</v>
      </c>
      <c r="H16" s="12">
        <f t="shared" si="1"/>
        <v>-2400</v>
      </c>
    </row>
    <row r="17" spans="1:8" x14ac:dyDescent="0.3">
      <c r="A17" s="19" t="s">
        <v>60</v>
      </c>
      <c r="B17" s="12">
        <v>140</v>
      </c>
      <c r="C17" s="13">
        <v>45064</v>
      </c>
      <c r="D17" s="13">
        <v>45043</v>
      </c>
      <c r="E17" s="13"/>
      <c r="F17" s="13"/>
      <c r="G17" s="1">
        <f t="shared" si="0"/>
        <v>-21</v>
      </c>
      <c r="H17" s="12">
        <f t="shared" si="1"/>
        <v>-2940</v>
      </c>
    </row>
    <row r="18" spans="1:8" x14ac:dyDescent="0.3">
      <c r="A18" s="19" t="s">
        <v>61</v>
      </c>
      <c r="B18" s="12">
        <v>120</v>
      </c>
      <c r="C18" s="13">
        <v>45085</v>
      </c>
      <c r="D18" s="13">
        <v>45071</v>
      </c>
      <c r="E18" s="13"/>
      <c r="F18" s="13"/>
      <c r="G18" s="1">
        <f t="shared" si="0"/>
        <v>-14</v>
      </c>
      <c r="H18" s="12">
        <f t="shared" si="1"/>
        <v>-1680</v>
      </c>
    </row>
    <row r="19" spans="1:8" x14ac:dyDescent="0.3">
      <c r="A19" s="19" t="s">
        <v>62</v>
      </c>
      <c r="B19" s="12">
        <v>1277</v>
      </c>
      <c r="C19" s="13">
        <v>45084</v>
      </c>
      <c r="D19" s="13">
        <v>45071</v>
      </c>
      <c r="E19" s="13"/>
      <c r="F19" s="13"/>
      <c r="G19" s="1">
        <f t="shared" si="0"/>
        <v>-13</v>
      </c>
      <c r="H19" s="12">
        <f t="shared" si="1"/>
        <v>-16601</v>
      </c>
    </row>
    <row r="20" spans="1:8" x14ac:dyDescent="0.3">
      <c r="A20" s="19" t="s">
        <v>63</v>
      </c>
      <c r="B20" s="12">
        <v>1179.96</v>
      </c>
      <c r="C20" s="13">
        <v>45119</v>
      </c>
      <c r="D20" s="13">
        <v>45092</v>
      </c>
      <c r="E20" s="13"/>
      <c r="F20" s="13"/>
      <c r="G20" s="1">
        <f t="shared" si="0"/>
        <v>-27</v>
      </c>
      <c r="H20" s="12">
        <f t="shared" si="1"/>
        <v>-31858.920000000002</v>
      </c>
    </row>
    <row r="21" spans="1:8" x14ac:dyDescent="0.3">
      <c r="A21" s="19" t="s">
        <v>64</v>
      </c>
      <c r="B21" s="12">
        <v>8.34</v>
      </c>
      <c r="C21" s="13">
        <v>45112</v>
      </c>
      <c r="D21" s="13">
        <v>45092</v>
      </c>
      <c r="E21" s="13"/>
      <c r="F21" s="13"/>
      <c r="G21" s="1">
        <f t="shared" si="0"/>
        <v>-20</v>
      </c>
      <c r="H21" s="12">
        <f t="shared" si="1"/>
        <v>-166.8</v>
      </c>
    </row>
    <row r="22" spans="1:8" x14ac:dyDescent="0.3">
      <c r="A22" s="19" t="s">
        <v>65</v>
      </c>
      <c r="B22" s="12">
        <v>97.63</v>
      </c>
      <c r="C22" s="13">
        <v>45117</v>
      </c>
      <c r="D22" s="13">
        <v>45092</v>
      </c>
      <c r="E22" s="13"/>
      <c r="F22" s="13"/>
      <c r="G22" s="1">
        <f t="shared" si="0"/>
        <v>-25</v>
      </c>
      <c r="H22" s="12">
        <f t="shared" si="1"/>
        <v>-2440.75</v>
      </c>
    </row>
    <row r="23" spans="1:8" x14ac:dyDescent="0.3">
      <c r="A23" s="19" t="s">
        <v>66</v>
      </c>
      <c r="B23" s="12">
        <v>724.5</v>
      </c>
      <c r="C23" s="13">
        <v>45120</v>
      </c>
      <c r="D23" s="13">
        <v>45105</v>
      </c>
      <c r="E23" s="13"/>
      <c r="F23" s="13"/>
      <c r="G23" s="1">
        <f t="shared" si="0"/>
        <v>-15</v>
      </c>
      <c r="H23" s="12">
        <f t="shared" si="1"/>
        <v>-10867.5</v>
      </c>
    </row>
    <row r="24" spans="1:8" x14ac:dyDescent="0.3">
      <c r="A24" s="19" t="s">
        <v>67</v>
      </c>
      <c r="B24" s="12">
        <v>36</v>
      </c>
      <c r="C24" s="13">
        <v>45119</v>
      </c>
      <c r="D24" s="13">
        <v>45105</v>
      </c>
      <c r="E24" s="13"/>
      <c r="F24" s="13"/>
      <c r="G24" s="1">
        <f t="shared" si="0"/>
        <v>-14</v>
      </c>
      <c r="H24" s="12">
        <f t="shared" si="1"/>
        <v>-504</v>
      </c>
    </row>
    <row r="25" spans="1:8" x14ac:dyDescent="0.3">
      <c r="A25" s="19" t="s">
        <v>68</v>
      </c>
      <c r="B25" s="12">
        <v>120</v>
      </c>
      <c r="C25" s="13">
        <v>45120</v>
      </c>
      <c r="D25" s="13">
        <v>45105</v>
      </c>
      <c r="E25" s="13"/>
      <c r="F25" s="13"/>
      <c r="G25" s="1">
        <f t="shared" si="0"/>
        <v>-15</v>
      </c>
      <c r="H25" s="12">
        <f t="shared" si="1"/>
        <v>-1800</v>
      </c>
    </row>
    <row r="26" spans="1:8" x14ac:dyDescent="0.3">
      <c r="A26" s="19" t="s">
        <v>69</v>
      </c>
      <c r="B26" s="12">
        <v>1500</v>
      </c>
      <c r="C26" s="13">
        <v>45121</v>
      </c>
      <c r="D26" s="13">
        <v>45105</v>
      </c>
      <c r="E26" s="13"/>
      <c r="F26" s="13"/>
      <c r="G26" s="1">
        <f t="shared" si="0"/>
        <v>-16</v>
      </c>
      <c r="H26" s="12">
        <f t="shared" si="1"/>
        <v>-24000</v>
      </c>
    </row>
    <row r="27" spans="1:8" x14ac:dyDescent="0.3">
      <c r="A27" s="19" t="s">
        <v>70</v>
      </c>
      <c r="B27" s="12">
        <v>201.1</v>
      </c>
      <c r="C27" s="13">
        <v>45127</v>
      </c>
      <c r="D27" s="13">
        <v>45105</v>
      </c>
      <c r="E27" s="13"/>
      <c r="F27" s="13"/>
      <c r="G27" s="1">
        <f t="shared" si="0"/>
        <v>-22</v>
      </c>
      <c r="H27" s="12">
        <f t="shared" si="1"/>
        <v>-4424.2</v>
      </c>
    </row>
    <row r="28" spans="1:8" x14ac:dyDescent="0.3">
      <c r="A28" s="19" t="s">
        <v>71</v>
      </c>
      <c r="B28" s="12">
        <v>2040</v>
      </c>
      <c r="C28" s="13">
        <v>45129</v>
      </c>
      <c r="D28" s="13">
        <v>45105</v>
      </c>
      <c r="E28" s="13"/>
      <c r="F28" s="13"/>
      <c r="G28" s="1">
        <f t="shared" si="0"/>
        <v>-24</v>
      </c>
      <c r="H28" s="12">
        <f t="shared" si="1"/>
        <v>-48960</v>
      </c>
    </row>
    <row r="29" spans="1:8" x14ac:dyDescent="0.3">
      <c r="A29" s="19" t="s">
        <v>72</v>
      </c>
      <c r="B29" s="12">
        <v>800</v>
      </c>
      <c r="C29" s="13">
        <v>45127</v>
      </c>
      <c r="D29" s="13">
        <v>45105</v>
      </c>
      <c r="E29" s="13"/>
      <c r="F29" s="13"/>
      <c r="G29" s="1">
        <f t="shared" si="0"/>
        <v>-22</v>
      </c>
      <c r="H29" s="12">
        <f t="shared" si="1"/>
        <v>-17600</v>
      </c>
    </row>
    <row r="30" spans="1:8" x14ac:dyDescent="0.3">
      <c r="A30" s="19" t="s">
        <v>73</v>
      </c>
      <c r="B30" s="12">
        <v>40.98</v>
      </c>
      <c r="C30" s="13">
        <v>45134</v>
      </c>
      <c r="D30" s="13">
        <v>45105</v>
      </c>
      <c r="E30" s="13"/>
      <c r="F30" s="13"/>
      <c r="G30" s="1">
        <f t="shared" si="0"/>
        <v>-29</v>
      </c>
      <c r="H30" s="12">
        <f t="shared" si="1"/>
        <v>-1188.4199999999998</v>
      </c>
    </row>
    <row r="31" spans="1:8" x14ac:dyDescent="0.3">
      <c r="A31" s="19" t="s">
        <v>74</v>
      </c>
      <c r="B31" s="12">
        <v>32.65</v>
      </c>
      <c r="C31" s="13">
        <v>45135</v>
      </c>
      <c r="D31" s="13">
        <v>45105</v>
      </c>
      <c r="E31" s="13"/>
      <c r="F31" s="13"/>
      <c r="G31" s="1">
        <f t="shared" si="0"/>
        <v>-30</v>
      </c>
      <c r="H31" s="12">
        <f t="shared" si="1"/>
        <v>-979.5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2023-07-24T08:07:09Z</dcterms:modified>
</cp:coreProperties>
</file>