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1P1 competenze" sheetId="1" r:id="rId4"/>
    <sheet state="visible" name="L1P2 competenze" sheetId="2" r:id="rId5"/>
  </sheets>
  <definedNames/>
  <calcPr/>
  <extLst>
    <ext uri="GoogleSheetsCustomDataVersion1">
      <go:sheetsCustomData xmlns:go="http://customooxmlschemas.google.com/" r:id="rId6" roundtripDataSignature="AMtx7miQD9mmUwX1qKv3YU6V500wtkeHXQ=="/>
    </ext>
  </extLst>
</workbook>
</file>

<file path=xl/sharedStrings.xml><?xml version="1.0" encoding="utf-8"?>
<sst xmlns="http://schemas.openxmlformats.org/spreadsheetml/2006/main" count="82" uniqueCount="64">
  <si>
    <t>CPIA Savona</t>
  </si>
  <si>
    <t>a.s. 2021 - 2022</t>
  </si>
  <si>
    <t>sede</t>
  </si>
  <si>
    <t>Savona</t>
  </si>
  <si>
    <t>corso</t>
  </si>
  <si>
    <t xml:space="preserve">L1p1 </t>
  </si>
  <si>
    <t>docenti</t>
  </si>
  <si>
    <t>** crediti per frequenza su anno precedente</t>
  </si>
  <si>
    <t>Asse linguistico ITALIANO</t>
  </si>
  <si>
    <t>Asse linguistico INGLESE</t>
  </si>
  <si>
    <t>Asse STORICO - SOCIALE</t>
  </si>
  <si>
    <t>Asse MATEMATICO</t>
  </si>
  <si>
    <t>Asse SCIENTIFICO - TECNOLOGICO</t>
  </si>
  <si>
    <t>N° PFI*</t>
  </si>
  <si>
    <t>cognome</t>
  </si>
  <si>
    <t>nome</t>
  </si>
  <si>
    <t>note</t>
  </si>
  <si>
    <t>as 20- 21</t>
  </si>
  <si>
    <t>1. Interagire oralmente in maniera efficace e collaborativa con un registro linguistico appropriato alle diverse situazioni comunicative.</t>
  </si>
  <si>
    <t>2. Leggere, comprendere ed interpretare testi scritti di vario tipo.</t>
  </si>
  <si>
    <t>3. Produrre testi di vario tipo adeguati ai diversi contesti.</t>
  </si>
  <si>
    <t>4. Riconoscere e descrivere i beni del patrimonio artistico e culturale anche ai fini della tutela e conservazione.</t>
  </si>
  <si>
    <t>5. Utilizzare le tecnologie dell’informazione per ricercare e analizzare dati e informazioni.</t>
  </si>
  <si>
    <t>6. Comprendere gli aspetti culturali e comunicativi dei linguaggi non verbali.</t>
  </si>
  <si>
    <t>7. Utilizzare la lingua inglese (3) per i principali scopi comunicativi riferiti ad aspetti del proprio vissuto e del proprio ambiente.</t>
  </si>
  <si>
    <t>8. seconda linguacomunitaria (Inglese potenziato)</t>
  </si>
  <si>
    <t>1. Orientarsi nella complessità del presente utilizzando la comprensione dei fatti storici, geografici e sociali del passato, anche al fine di confrontarsi con opinioni e culture diverse.</t>
  </si>
  <si>
    <t>2. Analizzare sistemi territoriali vicini e lontani nello spazio e nel tempo per valutare gli effetti dell’azione dell’uomo.</t>
  </si>
  <si>
    <t>3. Leggere e interpretare le trasformazioni del mondo del lavoro.</t>
  </si>
  <si>
    <t>4. Esercitare la cittadinanza attiva come espressione dei principi di legalità, solidarietà e partecipazione democratica.</t>
  </si>
  <si>
    <t>1. Operare con i numeri interi e razionali padroneggiandone scrittura e proprietà formali.</t>
  </si>
  <si>
    <t>2. Riconoscere e confrontare figure geometriche del piano e dello spazio individuando invarianti e relazioni.</t>
  </si>
  <si>
    <t>3. Registrare, ordinare, correlare dati e rappresentarli anche valutando la probabilità di un evento</t>
  </si>
  <si>
    <t>4. Affrontare situazioni problematiche traducendole in termini matematici, sviluppando correttamente il procedimento risolutivo e verificando l’attendibilità dei risultati.</t>
  </si>
  <si>
    <t>1. Osservare, analizzare e descrivere fenomeni appartenenti alla realtà naturale e artificiale.</t>
  </si>
  <si>
    <t>2. Analizzare la rete di relazioni tra esseri viventi e tra viventi e ambiente, individuando anche le interazioni ai vari livelli e negli specifici contesti ambientali dell’organizzazione biologica.</t>
  </si>
  <si>
    <t>3. Considerare come i diversi ecosistemi possono essere modificati dai processi naturali e dall’azione dell’uomo e adottare modi di vita ecologicamente responsabili.</t>
  </si>
  <si>
    <t>4. Progettare e realizzare semplici prodotti anche di tipo digitale utilizzando risorse materiali, informative, organizzative  e oggetti, strumenti e macchine di uso comune.</t>
  </si>
  <si>
    <t>5. Orientarsi sui benefici e sui problemi economici ed ecologici legati alle varie modalità di produzione dell'energia e alle scelte di tipo tecnologico.</t>
  </si>
  <si>
    <t>6. Riconoscere le proprietà e le caratteristiche dei diversi mezzi di comunicazione per un loro uso efficace e responsabile rispetto alle proprie necessità di studio, di socializzazione e di lavoro.</t>
  </si>
  <si>
    <t>PFI tot ore</t>
  </si>
  <si>
    <t>note***</t>
  </si>
  <si>
    <t>ore alfa°</t>
  </si>
  <si>
    <t>tot.</t>
  </si>
  <si>
    <t>L1P2</t>
  </si>
  <si>
    <t>1. Padroneggiare gli strumenti espressivi ed argomentativi indispensabili per gestire l’interazione comunicativa verbale in vari contesti</t>
  </si>
  <si>
    <t>2. Leggere, comprendere ed interpretare testi scritti di vario tipo</t>
  </si>
  <si>
    <t>3. Produrre testi di vario tipo in relazione ai differenti scopi comunicativi</t>
  </si>
  <si>
    <t>4. Utilizzare gli strumenti fondamentali per una fruizione consapevole del patrimonio artistico e letterario</t>
  </si>
  <si>
    <t>1. Utilizzare la lingua inglese per i principali scopi comunicativi ed operativi</t>
  </si>
  <si>
    <t>2. Produrre testi di vario tipo in lingua inglese in relazione ai differenti scopi comunicativi</t>
  </si>
  <si>
    <t>1. Comprendere il cambiamento e la diversità dei tempi storici in una dimensione diacronica attraverso il confronto fra epoche e in una dimensione sincronica attraverso il confronto fra aree geografiche e culturali.</t>
  </si>
  <si>
    <t>2. Collocare l’esperienza personale in un sistema di regole fondato sul reciproco riconoscimento dei diritti garantiti dalla Costituzione, a tutela della persona, della collettività e dell’ambiente.</t>
  </si>
  <si>
    <t>3. Riconoscere le caratteristiche essenziali del sistema socio economico per orientarsi nel tessuto produttivo del proprio territorio</t>
  </si>
  <si>
    <t>1. Utilizzare le tecniche e le procedure del calcolo aritmetico ed algebrico, rappresentandole anche sotto forma grafica.</t>
  </si>
  <si>
    <t>2. Confrontare ed analizzare figure geometriche, individuando invarianti e relazioni.</t>
  </si>
  <si>
    <t>3. Individuare le strategie appropriate per la soluzione di problemi.</t>
  </si>
  <si>
    <t>4. Analizzare dati e interpretarli sviluppando deduzioni e ragionamenti sugli stessi anche con l’ausilio di rappresentazioni grafiche, usando consapevolmente gli strumenti di calcolo e le potenzialità offerte da applicazioni specifiche di tipo informatico.</t>
  </si>
  <si>
    <t>1. Osservare, descrivere ed analizzare fenomeni appartenenti alla realtà naturale e artificiale e riconoscere nelle varie forme i concetti di sistema e di complessità.</t>
  </si>
  <si>
    <t>2. Analizzare qualitativamente e quantitativamente fenomeni legati alle trasformazioni di energia a partire dall’esperienza.</t>
  </si>
  <si>
    <t>3. Essere consapevole delle potenzialità e dei limiti delle tecnologie nel contesto culturale e sociale in cui vengono applicate.</t>
  </si>
  <si>
    <t>totali</t>
  </si>
  <si>
    <t>presenza</t>
  </si>
  <si>
    <t>FAD (max)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</si>
</sst>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color theme="1"/>
      <name val="Arial"/>
    </font>
    <font>
      <b/>
      <color rgb="FF0000FF"/>
      <name val="Arial"/>
    </font>
    <font>
      <b/>
      <sz val="10.0"/>
      <color rgb="FF000000"/>
      <name val="Arial"/>
    </font>
    <font>
      <color theme="1"/>
      <name val="Arial"/>
    </font>
    <font>
      <color rgb="FF000000"/>
      <name val="Arial"/>
    </font>
    <font>
      <sz val="9.0"/>
      <color theme="1"/>
      <name val="Arial"/>
    </font>
    <font/>
    <font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2" fontId="1" numFmtId="0" xfId="0" applyFill="1" applyFont="1"/>
    <xf borderId="0" fillId="2" fontId="2" numFmtId="0" xfId="0" applyFont="1"/>
    <xf borderId="0" fillId="0" fontId="3" numFmtId="0" xfId="0" applyFont="1"/>
    <xf borderId="0" fillId="2" fontId="2" numFmtId="0" xfId="0" applyAlignment="1" applyFont="1">
      <alignment readingOrder="0"/>
    </xf>
    <xf borderId="0" fillId="0" fontId="4" numFmtId="0" xfId="0" applyFont="1"/>
    <xf borderId="0" fillId="3" fontId="4" numFmtId="0" xfId="0" applyAlignment="1" applyFill="1" applyFont="1">
      <alignment horizontal="center"/>
    </xf>
    <xf borderId="0" fillId="2" fontId="5" numFmtId="0" xfId="0" applyAlignment="1" applyFont="1">
      <alignment horizontal="center"/>
    </xf>
    <xf borderId="0" fillId="4" fontId="4" numFmtId="0" xfId="0" applyAlignment="1" applyFill="1" applyFont="1">
      <alignment horizontal="center"/>
    </xf>
    <xf borderId="0" fillId="5" fontId="4" numFmtId="0" xfId="0" applyAlignment="1" applyFill="1" applyFont="1">
      <alignment horizontal="center"/>
    </xf>
    <xf borderId="0" fillId="6" fontId="4" numFmtId="0" xfId="0" applyAlignment="1" applyFill="1" applyFont="1">
      <alignment horizontal="center"/>
    </xf>
    <xf borderId="1" fillId="7" fontId="1" numFmtId="0" xfId="0" applyAlignment="1" applyBorder="1" applyFill="1" applyFont="1">
      <alignment horizontal="center"/>
    </xf>
    <xf borderId="2" fillId="7" fontId="1" numFmtId="0" xfId="0" applyAlignment="1" applyBorder="1" applyFont="1">
      <alignment horizontal="center"/>
    </xf>
    <xf borderId="3" fillId="7" fontId="1" numFmtId="0" xfId="0" applyAlignment="1" applyBorder="1" applyFont="1">
      <alignment horizontal="center"/>
    </xf>
    <xf borderId="4" fillId="7" fontId="1" numFmtId="0" xfId="0" applyAlignment="1" applyBorder="1" applyFont="1">
      <alignment horizontal="center"/>
    </xf>
    <xf borderId="4" fillId="7" fontId="6" numFmtId="0" xfId="0" applyAlignment="1" applyBorder="1" applyFont="1">
      <alignment horizontal="center" shrinkToFit="0" textRotation="90" wrapText="1"/>
    </xf>
    <xf borderId="4" fillId="7" fontId="4" numFmtId="0" xfId="0" applyAlignment="1" applyBorder="1" applyFont="1">
      <alignment horizontal="center" shrinkToFit="0" textRotation="90" wrapText="1"/>
    </xf>
    <xf borderId="5" fillId="7" fontId="6" numFmtId="0" xfId="0" applyAlignment="1" applyBorder="1" applyFont="1">
      <alignment horizontal="center" shrinkToFit="0" textRotation="90" wrapText="1"/>
    </xf>
    <xf borderId="6" fillId="7" fontId="1" numFmtId="0" xfId="0" applyAlignment="1" applyBorder="1" applyFont="1">
      <alignment horizontal="center"/>
    </xf>
    <xf borderId="5" fillId="0" fontId="7" numFmtId="0" xfId="0" applyBorder="1" applyFont="1"/>
    <xf borderId="7" fillId="7" fontId="1" numFmtId="0" xfId="0" applyBorder="1" applyFont="1"/>
    <xf borderId="4" fillId="7" fontId="1" numFmtId="0" xfId="0" applyBorder="1" applyFont="1"/>
    <xf borderId="1" fillId="7" fontId="1" numFmtId="0" xfId="0" applyBorder="1" applyFont="1"/>
    <xf borderId="4" fillId="0" fontId="4" numFmtId="0" xfId="0" applyBorder="1" applyFont="1"/>
    <xf borderId="4" fillId="0" fontId="5" numFmtId="0" xfId="0" applyAlignment="1" applyBorder="1" applyFont="1">
      <alignment horizontal="left"/>
    </xf>
    <xf borderId="0" fillId="2" fontId="8" numFmtId="0" xfId="0" applyFont="1"/>
    <xf borderId="5" fillId="7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ySplit="6.0" topLeftCell="D7" activePane="bottomRight" state="frozen"/>
      <selection activeCell="D1" sqref="D1" pane="topRight"/>
      <selection activeCell="A7" sqref="A7" pane="bottomLeft"/>
      <selection activeCell="D7" sqref="D7" pane="bottomRight"/>
    </sheetView>
  </sheetViews>
  <sheetFormatPr customHeight="1" defaultColWidth="14.43" defaultRowHeight="15.0"/>
  <cols>
    <col customWidth="1" min="1" max="1" width="11.71"/>
    <col customWidth="1" min="2" max="2" width="21.71"/>
    <col customWidth="1" min="3" max="3" width="22.57"/>
    <col customWidth="1" min="4" max="5" width="11.0"/>
    <col customWidth="1" min="6" max="12" width="13.86"/>
    <col customWidth="1" min="13" max="13" width="7.29"/>
    <col customWidth="1" min="14" max="17" width="11.43"/>
    <col customWidth="1" min="18" max="27" width="12.29"/>
    <col customWidth="1" min="28" max="28" width="8.71"/>
    <col customWidth="1" min="29" max="29" width="7.29"/>
    <col customWidth="1" min="30" max="30" width="66.29"/>
  </cols>
  <sheetData>
    <row r="1" ht="15.75" customHeight="1">
      <c r="A1" s="1"/>
      <c r="B1" s="2" t="s">
        <v>0</v>
      </c>
      <c r="C1" s="3" t="s">
        <v>1</v>
      </c>
      <c r="AD1" s="4"/>
    </row>
    <row r="2" ht="15.75" customHeight="1">
      <c r="A2" s="1"/>
      <c r="B2" s="2" t="s">
        <v>2</v>
      </c>
      <c r="C2" s="5" t="s">
        <v>3</v>
      </c>
      <c r="AD2" s="1"/>
    </row>
    <row r="3" ht="15.75" customHeight="1">
      <c r="A3" s="1"/>
      <c r="B3" s="2" t="s">
        <v>4</v>
      </c>
      <c r="C3" s="3" t="s">
        <v>5</v>
      </c>
      <c r="AD3" s="1"/>
    </row>
    <row r="4" ht="15.75" customHeight="1">
      <c r="A4" s="1"/>
      <c r="B4" s="2" t="s">
        <v>6</v>
      </c>
      <c r="C4" s="3"/>
      <c r="D4" s="6" t="s">
        <v>7</v>
      </c>
      <c r="E4" s="6"/>
      <c r="F4" s="7" t="s">
        <v>8</v>
      </c>
      <c r="L4" s="8" t="s">
        <v>9</v>
      </c>
      <c r="N4" s="9" t="s">
        <v>10</v>
      </c>
      <c r="R4" s="10" t="s">
        <v>11</v>
      </c>
      <c r="V4" s="11" t="s">
        <v>12</v>
      </c>
      <c r="AD4" s="1"/>
    </row>
    <row r="5" ht="153.0" customHeight="1">
      <c r="A5" s="12" t="s">
        <v>13</v>
      </c>
      <c r="B5" s="13" t="s">
        <v>14</v>
      </c>
      <c r="C5" s="13" t="s">
        <v>15</v>
      </c>
      <c r="D5" s="14" t="s">
        <v>16</v>
      </c>
      <c r="E5" s="15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7" t="s">
        <v>25</v>
      </c>
      <c r="N5" s="16" t="s">
        <v>26</v>
      </c>
      <c r="O5" s="16" t="s">
        <v>27</v>
      </c>
      <c r="P5" s="16" t="s">
        <v>28</v>
      </c>
      <c r="Q5" s="18" t="s">
        <v>29</v>
      </c>
      <c r="R5" s="18" t="s">
        <v>30</v>
      </c>
      <c r="S5" s="18" t="s">
        <v>31</v>
      </c>
      <c r="T5" s="18" t="s">
        <v>32</v>
      </c>
      <c r="U5" s="18" t="s">
        <v>33</v>
      </c>
      <c r="V5" s="18" t="s">
        <v>34</v>
      </c>
      <c r="W5" s="18" t="s">
        <v>35</v>
      </c>
      <c r="X5" s="18" t="s">
        <v>36</v>
      </c>
      <c r="Y5" s="18" t="s">
        <v>37</v>
      </c>
      <c r="Z5" s="18" t="s">
        <v>38</v>
      </c>
      <c r="AA5" s="18" t="s">
        <v>39</v>
      </c>
      <c r="AB5" s="19" t="s">
        <v>40</v>
      </c>
      <c r="AC5" s="20"/>
      <c r="AD5" s="13" t="s">
        <v>41</v>
      </c>
    </row>
    <row r="6" ht="25.5" customHeight="1">
      <c r="A6" s="21"/>
      <c r="B6" s="21"/>
      <c r="C6" s="21"/>
      <c r="D6" s="21"/>
      <c r="E6" s="22" t="s">
        <v>4</v>
      </c>
      <c r="F6" s="23">
        <v>26.0</v>
      </c>
      <c r="G6" s="23">
        <v>30.0</v>
      </c>
      <c r="H6" s="23">
        <v>50.0</v>
      </c>
      <c r="I6" s="23">
        <v>5.0</v>
      </c>
      <c r="J6" s="23">
        <v>10.0</v>
      </c>
      <c r="K6" s="23">
        <v>5.0</v>
      </c>
      <c r="L6" s="23">
        <v>54.0</v>
      </c>
      <c r="M6" s="23">
        <v>18.0</v>
      </c>
      <c r="N6" s="23">
        <v>35.0</v>
      </c>
      <c r="O6" s="23">
        <v>16.0</v>
      </c>
      <c r="P6" s="23">
        <v>5.0</v>
      </c>
      <c r="Q6" s="23">
        <v>10.0</v>
      </c>
      <c r="R6" s="23">
        <v>17.0</v>
      </c>
      <c r="S6" s="23">
        <v>17.0</v>
      </c>
      <c r="T6" s="23">
        <v>9.0</v>
      </c>
      <c r="U6" s="23">
        <v>23.0</v>
      </c>
      <c r="V6" s="23">
        <v>11.0</v>
      </c>
      <c r="W6" s="23">
        <v>11.0</v>
      </c>
      <c r="X6" s="23">
        <v>11.0</v>
      </c>
      <c r="Y6" s="23">
        <v>11.0</v>
      </c>
      <c r="Z6" s="23">
        <v>11.0</v>
      </c>
      <c r="AA6" s="23">
        <v>11.0</v>
      </c>
      <c r="AB6" s="23" t="s">
        <v>42</v>
      </c>
      <c r="AC6" s="23" t="s">
        <v>43</v>
      </c>
      <c r="AD6" s="23"/>
    </row>
    <row r="7" ht="15.75" customHeight="1">
      <c r="A7" s="24"/>
      <c r="B7" s="25"/>
      <c r="C7" s="25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>
        <f t="shared" ref="AB7:AB38" si="1">sum(F7:M7)</f>
        <v>0</v>
      </c>
      <c r="AC7" s="24"/>
      <c r="AD7" s="24"/>
    </row>
    <row r="8" ht="15.75" customHeight="1">
      <c r="A8" s="24"/>
      <c r="B8" s="25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>
        <f t="shared" si="1"/>
        <v>0</v>
      </c>
      <c r="AC8" s="24"/>
      <c r="AD8" s="24"/>
    </row>
    <row r="9" ht="15.75" customHeight="1">
      <c r="A9" s="24"/>
      <c r="B9" s="25"/>
      <c r="C9" s="2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f t="shared" si="1"/>
        <v>0</v>
      </c>
      <c r="AC9" s="24"/>
      <c r="AD9" s="24"/>
    </row>
    <row r="10" ht="15.75" customHeight="1">
      <c r="A10" s="24"/>
      <c r="B10" s="25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>
        <f t="shared" si="1"/>
        <v>0</v>
      </c>
      <c r="AC10" s="24"/>
      <c r="AD10" s="24"/>
    </row>
    <row r="11" ht="15.75" customHeight="1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>
        <f t="shared" si="1"/>
        <v>0</v>
      </c>
      <c r="AC11" s="24"/>
      <c r="AD11" s="24"/>
    </row>
    <row r="12" ht="15.75" customHeight="1">
      <c r="A12" s="24"/>
      <c r="B12" s="25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>
        <f t="shared" si="1"/>
        <v>0</v>
      </c>
      <c r="AC12" s="24"/>
      <c r="AD12" s="24"/>
    </row>
    <row r="13" ht="15.75" customHeight="1">
      <c r="A13" s="24"/>
      <c r="B13" s="25"/>
      <c r="C13" s="25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>
        <f t="shared" si="1"/>
        <v>0</v>
      </c>
      <c r="AC13" s="24"/>
      <c r="AD13" s="24"/>
    </row>
    <row r="14" ht="15.75" customHeight="1">
      <c r="A14" s="24"/>
      <c r="B14" s="25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>
        <f t="shared" si="1"/>
        <v>0</v>
      </c>
      <c r="AC14" s="24"/>
      <c r="AD14" s="24"/>
    </row>
    <row r="15" ht="15.75" customHeight="1">
      <c r="A15" s="24"/>
      <c r="B15" s="25"/>
      <c r="C15" s="2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f t="shared" si="1"/>
        <v>0</v>
      </c>
      <c r="AC15" s="24"/>
      <c r="AD15" s="24"/>
    </row>
    <row r="16" ht="15.75" customHeight="1">
      <c r="A16" s="24"/>
      <c r="B16" s="25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>
        <f t="shared" si="1"/>
        <v>0</v>
      </c>
      <c r="AC16" s="24"/>
      <c r="AD16" s="24"/>
    </row>
    <row r="17" ht="15.75" customHeight="1">
      <c r="A17" s="24"/>
      <c r="B17" s="25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>
        <f t="shared" si="1"/>
        <v>0</v>
      </c>
      <c r="AC17" s="24"/>
      <c r="AD17" s="24"/>
    </row>
    <row r="18" ht="15.75" customHeight="1">
      <c r="A18" s="24"/>
      <c r="B18" s="25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>
        <f t="shared" si="1"/>
        <v>0</v>
      </c>
      <c r="AC18" s="24"/>
      <c r="AD18" s="24"/>
    </row>
    <row r="19" ht="15.75" customHeight="1">
      <c r="A19" s="24"/>
      <c r="B19" s="25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>
        <f t="shared" si="1"/>
        <v>0</v>
      </c>
      <c r="AC19" s="24"/>
      <c r="AD19" s="24"/>
    </row>
    <row r="20" ht="15.75" customHeight="1">
      <c r="A20" s="24"/>
      <c r="B20" s="25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f t="shared" si="1"/>
        <v>0</v>
      </c>
      <c r="AC20" s="24"/>
      <c r="AD20" s="24"/>
    </row>
    <row r="21" ht="15.75" customHeight="1">
      <c r="A21" s="24"/>
      <c r="B21" s="25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>
        <f t="shared" si="1"/>
        <v>0</v>
      </c>
      <c r="AC21" s="24"/>
      <c r="AD21" s="24"/>
    </row>
    <row r="22" ht="15.75" customHeight="1">
      <c r="A22" s="24"/>
      <c r="B22" s="25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>
        <f t="shared" si="1"/>
        <v>0</v>
      </c>
      <c r="AC22" s="24"/>
      <c r="AD22" s="24"/>
    </row>
    <row r="23" ht="15.75" customHeight="1">
      <c r="A23" s="24"/>
      <c r="B23" s="25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>
        <f t="shared" si="1"/>
        <v>0</v>
      </c>
      <c r="AC23" s="24"/>
      <c r="AD23" s="24"/>
    </row>
    <row r="24" ht="15.75" customHeight="1">
      <c r="A24" s="24"/>
      <c r="B24" s="25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>
        <f t="shared" si="1"/>
        <v>0</v>
      </c>
      <c r="AC24" s="24"/>
      <c r="AD24" s="24"/>
    </row>
    <row r="25" ht="15.75" customHeight="1">
      <c r="A25" s="24"/>
      <c r="B25" s="25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>
        <f t="shared" si="1"/>
        <v>0</v>
      </c>
      <c r="AC25" s="24"/>
      <c r="AD25" s="24"/>
    </row>
    <row r="26" ht="15.75" customHeight="1">
      <c r="A26" s="24"/>
      <c r="B26" s="25"/>
      <c r="C26" s="25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>
        <f t="shared" si="1"/>
        <v>0</v>
      </c>
      <c r="AC26" s="24"/>
      <c r="AD26" s="24"/>
    </row>
    <row r="27" ht="15.75" customHeight="1">
      <c r="A27" s="24"/>
      <c r="B27" s="25"/>
      <c r="C27" s="2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>
        <f t="shared" si="1"/>
        <v>0</v>
      </c>
      <c r="AC27" s="24"/>
      <c r="AD27" s="24"/>
    </row>
    <row r="28" ht="15.75" customHeight="1">
      <c r="A28" s="24"/>
      <c r="B28" s="25"/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>
        <f t="shared" si="1"/>
        <v>0</v>
      </c>
      <c r="AC28" s="24"/>
      <c r="AD28" s="24"/>
    </row>
    <row r="29" ht="15.75" customHeight="1">
      <c r="A29" s="24"/>
      <c r="B29" s="25"/>
      <c r="C29" s="25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>
        <f t="shared" si="1"/>
        <v>0</v>
      </c>
      <c r="AC29" s="24"/>
      <c r="AD29" s="24"/>
    </row>
    <row r="30" ht="15.75" customHeight="1">
      <c r="A30" s="24"/>
      <c r="B30" s="25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>
        <f t="shared" si="1"/>
        <v>0</v>
      </c>
      <c r="AC30" s="24"/>
      <c r="AD30" s="24"/>
    </row>
    <row r="31" ht="15.75" customHeight="1">
      <c r="A31" s="24"/>
      <c r="B31" s="25"/>
      <c r="C31" s="2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>
        <f t="shared" si="1"/>
        <v>0</v>
      </c>
      <c r="AC31" s="24"/>
      <c r="AD31" s="24"/>
    </row>
    <row r="32" ht="15.75" customHeight="1">
      <c r="A32" s="24"/>
      <c r="B32" s="25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>
        <f t="shared" si="1"/>
        <v>0</v>
      </c>
      <c r="AC32" s="24"/>
      <c r="AD32" s="24"/>
    </row>
    <row r="33" ht="15.75" customHeight="1">
      <c r="A33" s="24"/>
      <c r="B33" s="25"/>
      <c r="C33" s="25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>
        <f t="shared" si="1"/>
        <v>0</v>
      </c>
      <c r="AC33" s="24"/>
      <c r="AD33" s="24"/>
    </row>
    <row r="34" ht="15.75" customHeight="1">
      <c r="A34" s="24"/>
      <c r="B34" s="25"/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>
        <f t="shared" si="1"/>
        <v>0</v>
      </c>
      <c r="AC34" s="24"/>
      <c r="AD34" s="24"/>
    </row>
    <row r="35" ht="15.75" customHeight="1">
      <c r="A35" s="24"/>
      <c r="B35" s="25"/>
      <c r="C35" s="2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>
        <f t="shared" si="1"/>
        <v>0</v>
      </c>
      <c r="AC35" s="24"/>
      <c r="AD35" s="24"/>
    </row>
    <row r="36" ht="15.75" customHeight="1">
      <c r="A36" s="24"/>
      <c r="B36" s="25"/>
      <c r="C36" s="2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>
        <f t="shared" si="1"/>
        <v>0</v>
      </c>
      <c r="AC36" s="24"/>
      <c r="AD36" s="24"/>
    </row>
    <row r="37" ht="15.75" customHeight="1">
      <c r="A37" s="24"/>
      <c r="B37" s="25"/>
      <c r="C37" s="2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>
        <f t="shared" si="1"/>
        <v>0</v>
      </c>
      <c r="AC37" s="24"/>
      <c r="AD37" s="24"/>
    </row>
    <row r="38" ht="15.75" customHeight="1">
      <c r="A38" s="24"/>
      <c r="B38" s="25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>
        <f t="shared" si="1"/>
        <v>0</v>
      </c>
      <c r="AC38" s="24"/>
      <c r="AD38" s="24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F4:K4"/>
    <mergeCell ref="L4:M4"/>
    <mergeCell ref="N4:Q4"/>
    <mergeCell ref="R4:U4"/>
    <mergeCell ref="V4:AA4"/>
    <mergeCell ref="AB5:AC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11.71"/>
    <col customWidth="1" min="2" max="2" width="21.71"/>
    <col customWidth="1" min="3" max="3" width="22.57"/>
    <col customWidth="1" min="4" max="5" width="11.0"/>
    <col customWidth="1" min="6" max="7" width="13.86"/>
    <col customWidth="1" min="8" max="8" width="11.0"/>
    <col customWidth="1" min="9" max="9" width="10.86"/>
    <col customWidth="1" min="10" max="10" width="11.57"/>
    <col customWidth="1" min="11" max="11" width="11.71"/>
    <col customWidth="1" min="12" max="12" width="15.29"/>
    <col customWidth="1" min="13" max="13" width="13.86"/>
    <col customWidth="1" min="14" max="14" width="11.43"/>
    <col customWidth="1" min="15" max="15" width="12.29"/>
    <col customWidth="1" min="16" max="17" width="10.57"/>
    <col customWidth="1" min="18" max="18" width="18.71"/>
    <col customWidth="1" min="19" max="21" width="12.29"/>
    <col customWidth="1" min="22" max="22" width="7.29"/>
    <col customWidth="1" min="23" max="23" width="66.29"/>
  </cols>
  <sheetData>
    <row r="1" ht="15.75" customHeight="1">
      <c r="A1" s="1"/>
      <c r="B1" s="2" t="s">
        <v>0</v>
      </c>
      <c r="C1" s="3" t="s">
        <v>1</v>
      </c>
      <c r="W1" s="4"/>
    </row>
    <row r="2" ht="15.75" customHeight="1">
      <c r="A2" s="1"/>
      <c r="B2" s="2" t="s">
        <v>2</v>
      </c>
      <c r="C2" s="3"/>
      <c r="W2" s="1"/>
    </row>
    <row r="3" ht="15.75" customHeight="1">
      <c r="A3" s="1"/>
      <c r="B3" s="2" t="s">
        <v>4</v>
      </c>
      <c r="C3" s="3" t="s">
        <v>44</v>
      </c>
      <c r="D3" s="6"/>
      <c r="E3" s="6"/>
      <c r="F3" s="7"/>
      <c r="G3" s="7"/>
      <c r="H3" s="7"/>
      <c r="I3" s="7"/>
      <c r="J3" s="8"/>
      <c r="K3" s="8"/>
      <c r="L3" s="9"/>
      <c r="M3" s="9"/>
      <c r="N3" s="9"/>
      <c r="O3" s="10"/>
      <c r="P3" s="10"/>
      <c r="Q3" s="10"/>
      <c r="R3" s="10"/>
      <c r="S3" s="11"/>
      <c r="T3" s="11"/>
      <c r="U3" s="11"/>
      <c r="W3" s="1"/>
    </row>
    <row r="4" ht="15.75" customHeight="1">
      <c r="A4" s="1"/>
      <c r="B4" s="2" t="s">
        <v>6</v>
      </c>
      <c r="C4" s="26"/>
      <c r="D4" s="6" t="s">
        <v>7</v>
      </c>
      <c r="E4" s="6"/>
      <c r="F4" s="7" t="s">
        <v>8</v>
      </c>
      <c r="J4" s="8" t="s">
        <v>9</v>
      </c>
      <c r="L4" s="9" t="s">
        <v>10</v>
      </c>
      <c r="O4" s="10" t="s">
        <v>11</v>
      </c>
      <c r="S4" s="11" t="s">
        <v>12</v>
      </c>
      <c r="W4" s="1"/>
    </row>
    <row r="5" ht="153.0" customHeight="1">
      <c r="A5" s="12" t="s">
        <v>13</v>
      </c>
      <c r="B5" s="13" t="s">
        <v>14</v>
      </c>
      <c r="C5" s="13" t="s">
        <v>15</v>
      </c>
      <c r="D5" s="15" t="s">
        <v>17</v>
      </c>
      <c r="E5" s="15"/>
      <c r="F5" s="16" t="s">
        <v>45</v>
      </c>
      <c r="G5" s="16" t="s">
        <v>46</v>
      </c>
      <c r="H5" s="16" t="s">
        <v>47</v>
      </c>
      <c r="I5" s="16" t="s">
        <v>48</v>
      </c>
      <c r="J5" s="16" t="s">
        <v>49</v>
      </c>
      <c r="K5" s="17" t="s">
        <v>50</v>
      </c>
      <c r="L5" s="16" t="s">
        <v>51</v>
      </c>
      <c r="M5" s="16" t="s">
        <v>52</v>
      </c>
      <c r="N5" s="16" t="s">
        <v>53</v>
      </c>
      <c r="O5" s="16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59</v>
      </c>
      <c r="U5" s="18" t="s">
        <v>60</v>
      </c>
      <c r="V5" s="27" t="s">
        <v>61</v>
      </c>
      <c r="W5" s="13" t="s">
        <v>41</v>
      </c>
    </row>
    <row r="6" ht="21.0" customHeight="1">
      <c r="A6" s="21"/>
      <c r="B6" s="21"/>
      <c r="C6" s="21"/>
      <c r="D6" s="22" t="s">
        <v>4</v>
      </c>
      <c r="E6" s="22" t="s">
        <v>62</v>
      </c>
      <c r="F6" s="23">
        <f t="shared" ref="F6:G6" si="1">50*0.8</f>
        <v>40</v>
      </c>
      <c r="G6" s="23">
        <f t="shared" si="1"/>
        <v>40</v>
      </c>
      <c r="H6" s="23">
        <f>70*0.8</f>
        <v>56</v>
      </c>
      <c r="I6" s="23">
        <f>60*0.8</f>
        <v>48</v>
      </c>
      <c r="J6" s="23">
        <f t="shared" ref="J6:K6" si="2">50*0.8</f>
        <v>40</v>
      </c>
      <c r="K6" s="23">
        <f t="shared" si="2"/>
        <v>40</v>
      </c>
      <c r="L6" s="23">
        <f>120*0.8</f>
        <v>96</v>
      </c>
      <c r="M6" s="23">
        <f>20*0.8</f>
        <v>16</v>
      </c>
      <c r="N6" s="23">
        <f>25*0.8</f>
        <v>20</v>
      </c>
      <c r="O6" s="23">
        <f t="shared" ref="O6:Q6" si="3">50*0.8</f>
        <v>40</v>
      </c>
      <c r="P6" s="23">
        <f t="shared" si="3"/>
        <v>40</v>
      </c>
      <c r="Q6" s="23">
        <f t="shared" si="3"/>
        <v>40</v>
      </c>
      <c r="R6" s="23">
        <v>38.0</v>
      </c>
      <c r="S6" s="23">
        <v>26.0</v>
      </c>
      <c r="T6" s="23">
        <v>26.0</v>
      </c>
      <c r="U6" s="23">
        <v>26.0</v>
      </c>
      <c r="V6" s="23">
        <f t="shared" ref="V6:V7" si="7">sum(F6:U6)</f>
        <v>632</v>
      </c>
      <c r="W6" s="23"/>
    </row>
    <row r="7" ht="21.0" customHeight="1">
      <c r="A7" s="21"/>
      <c r="B7" s="21"/>
      <c r="C7" s="21"/>
      <c r="D7" s="21"/>
      <c r="E7" s="22" t="s">
        <v>63</v>
      </c>
      <c r="F7" s="21">
        <f t="shared" ref="F7:G7" si="4">50*0.2</f>
        <v>10</v>
      </c>
      <c r="G7" s="21">
        <f t="shared" si="4"/>
        <v>10</v>
      </c>
      <c r="H7" s="21">
        <f>70*0.2</f>
        <v>14</v>
      </c>
      <c r="I7" s="21">
        <f>60*0.2</f>
        <v>12</v>
      </c>
      <c r="J7" s="21">
        <f t="shared" ref="J7:K7" si="5">50*0.2</f>
        <v>10</v>
      </c>
      <c r="K7" s="21">
        <f t="shared" si="5"/>
        <v>10</v>
      </c>
      <c r="L7" s="21">
        <f>120*0.2</f>
        <v>24</v>
      </c>
      <c r="M7" s="21">
        <f>20*0.2</f>
        <v>4</v>
      </c>
      <c r="N7" s="21">
        <f>25*0.2</f>
        <v>5</v>
      </c>
      <c r="O7" s="21">
        <f t="shared" ref="O7:Q7" si="6">50*0.2</f>
        <v>10</v>
      </c>
      <c r="P7" s="21">
        <f t="shared" si="6"/>
        <v>10</v>
      </c>
      <c r="Q7" s="21">
        <f t="shared" si="6"/>
        <v>10</v>
      </c>
      <c r="R7" s="21">
        <v>10.0</v>
      </c>
      <c r="S7" s="21">
        <v>7.0</v>
      </c>
      <c r="T7" s="21">
        <v>7.0</v>
      </c>
      <c r="U7" s="21">
        <v>7.0</v>
      </c>
      <c r="V7" s="23">
        <f t="shared" si="7"/>
        <v>160</v>
      </c>
      <c r="W7" s="21"/>
    </row>
    <row r="8" ht="15.75" customHeight="1">
      <c r="A8" s="24"/>
      <c r="B8" s="25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ht="15.75" customHeight="1">
      <c r="A9" s="24"/>
      <c r="B9" s="25"/>
      <c r="C9" s="2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15.75" customHeight="1">
      <c r="A10" s="24"/>
      <c r="B10" s="25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15.75" customHeight="1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15.75" customHeight="1">
      <c r="A12" s="24"/>
      <c r="B12" s="25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15.75" customHeight="1">
      <c r="A13" s="24"/>
      <c r="B13" s="25"/>
      <c r="C13" s="25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15.75" customHeight="1">
      <c r="A14" s="24"/>
      <c r="B14" s="25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15.75" customHeight="1">
      <c r="A15" s="24"/>
      <c r="B15" s="25"/>
      <c r="C15" s="2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15.75" customHeight="1">
      <c r="A16" s="24"/>
      <c r="B16" s="25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15.75" customHeight="1">
      <c r="A17" s="24"/>
      <c r="B17" s="25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15.75" customHeight="1">
      <c r="A18" s="24"/>
      <c r="B18" s="25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15.75" customHeight="1">
      <c r="A19" s="24"/>
      <c r="B19" s="25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15.75" customHeight="1">
      <c r="A20" s="24"/>
      <c r="B20" s="25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15.75" customHeight="1">
      <c r="A21" s="24"/>
      <c r="B21" s="25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15.75" customHeight="1">
      <c r="A22" s="24"/>
      <c r="B22" s="25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15.75" customHeight="1">
      <c r="A23" s="24"/>
      <c r="B23" s="25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15.75" customHeight="1">
      <c r="A24" s="24"/>
      <c r="B24" s="25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15.75" customHeight="1">
      <c r="A25" s="24"/>
      <c r="B25" s="25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15.75" customHeight="1">
      <c r="A26" s="24"/>
      <c r="B26" s="25"/>
      <c r="C26" s="25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15.75" customHeight="1">
      <c r="A27" s="24"/>
      <c r="B27" s="25"/>
      <c r="C27" s="2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15.75" customHeight="1">
      <c r="A28" s="24"/>
      <c r="B28" s="25"/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15.75" customHeight="1">
      <c r="A29" s="24"/>
      <c r="B29" s="25"/>
      <c r="C29" s="25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15.75" customHeight="1">
      <c r="A30" s="24"/>
      <c r="B30" s="25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15.75" customHeight="1">
      <c r="A31" s="24"/>
      <c r="B31" s="25"/>
      <c r="C31" s="2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15.75" customHeight="1">
      <c r="A32" s="24"/>
      <c r="B32" s="25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15.75" customHeight="1">
      <c r="A33" s="24"/>
      <c r="B33" s="25"/>
      <c r="C33" s="25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15.75" customHeight="1">
      <c r="A34" s="24"/>
      <c r="B34" s="25"/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15.75" customHeight="1">
      <c r="A35" s="24"/>
      <c r="B35" s="25"/>
      <c r="C35" s="2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15.75" customHeight="1">
      <c r="A36" s="24"/>
      <c r="B36" s="25"/>
      <c r="C36" s="2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15.75" customHeight="1">
      <c r="A37" s="24"/>
      <c r="B37" s="25"/>
      <c r="C37" s="2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15.75" customHeight="1">
      <c r="A38" s="24"/>
      <c r="B38" s="25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15.75" customHeight="1">
      <c r="A39" s="24"/>
      <c r="B39" s="25"/>
      <c r="C39" s="25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F4:I4"/>
    <mergeCell ref="J4:K4"/>
    <mergeCell ref="L4:N4"/>
    <mergeCell ref="O4:R4"/>
    <mergeCell ref="S4:U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