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8_{1BD09D7D-EF03-4A04-9060-30C9D9C1872F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</workbook>
</file>

<file path=xl/calcChain.xml><?xml version="1.0" encoding="utf-8"?>
<calcChain xmlns="http://schemas.openxmlformats.org/spreadsheetml/2006/main">
  <c r="H203" i="5" l="1"/>
  <c r="G203" i="5"/>
  <c r="G202" i="5"/>
  <c r="H202" i="5" s="1"/>
  <c r="G201" i="5"/>
  <c r="H201" i="5" s="1"/>
  <c r="G200" i="5"/>
  <c r="H200" i="5" s="1"/>
  <c r="G199" i="5"/>
  <c r="H199" i="5" s="1"/>
  <c r="G198" i="5"/>
  <c r="H198" i="5" s="1"/>
  <c r="H197" i="5"/>
  <c r="G197" i="5"/>
  <c r="G196" i="5"/>
  <c r="H196" i="5" s="1"/>
  <c r="G195" i="5"/>
  <c r="H195" i="5" s="1"/>
  <c r="G194" i="5"/>
  <c r="H194" i="5" s="1"/>
  <c r="G193" i="5"/>
  <c r="H193" i="5" s="1"/>
  <c r="G192" i="5"/>
  <c r="H192" i="5" s="1"/>
  <c r="H191" i="5"/>
  <c r="G191" i="5"/>
  <c r="G190" i="5"/>
  <c r="H190" i="5" s="1"/>
  <c r="G189" i="5"/>
  <c r="H189" i="5" s="1"/>
  <c r="G188" i="5"/>
  <c r="H188" i="5" s="1"/>
  <c r="G187" i="5"/>
  <c r="H187" i="5" s="1"/>
  <c r="G186" i="5"/>
  <c r="H186" i="5" s="1"/>
  <c r="H185" i="5"/>
  <c r="G185" i="5"/>
  <c r="G184" i="5"/>
  <c r="H184" i="5" s="1"/>
  <c r="G183" i="5"/>
  <c r="H183" i="5" s="1"/>
  <c r="G182" i="5"/>
  <c r="H182" i="5" s="1"/>
  <c r="G181" i="5"/>
  <c r="H181" i="5" s="1"/>
  <c r="G180" i="5"/>
  <c r="H180" i="5" s="1"/>
  <c r="H179" i="5"/>
  <c r="G179" i="5"/>
  <c r="G178" i="5"/>
  <c r="H178" i="5" s="1"/>
  <c r="G177" i="5"/>
  <c r="H177" i="5" s="1"/>
  <c r="G176" i="5"/>
  <c r="H176" i="5" s="1"/>
  <c r="G175" i="5"/>
  <c r="H175" i="5" s="1"/>
  <c r="G174" i="5"/>
  <c r="H174" i="5" s="1"/>
  <c r="H173" i="5"/>
  <c r="G173" i="5"/>
  <c r="G172" i="5"/>
  <c r="H172" i="5" s="1"/>
  <c r="G171" i="5"/>
  <c r="H171" i="5" s="1"/>
  <c r="G170" i="5"/>
  <c r="H170" i="5" s="1"/>
  <c r="G169" i="5"/>
  <c r="H169" i="5" s="1"/>
  <c r="G168" i="5"/>
  <c r="H168" i="5" s="1"/>
  <c r="H167" i="5"/>
  <c r="G167" i="5"/>
  <c r="G166" i="5"/>
  <c r="H166" i="5" s="1"/>
  <c r="G165" i="5"/>
  <c r="H165" i="5" s="1"/>
  <c r="G164" i="5"/>
  <c r="H164" i="5" s="1"/>
  <c r="G163" i="5"/>
  <c r="H163" i="5" s="1"/>
  <c r="G162" i="5"/>
  <c r="H162" i="5" s="1"/>
  <c r="H161" i="5"/>
  <c r="G161" i="5"/>
  <c r="G160" i="5"/>
  <c r="H160" i="5" s="1"/>
  <c r="G159" i="5"/>
  <c r="H159" i="5"/>
  <c r="G158" i="5"/>
  <c r="H158" i="5" s="1"/>
  <c r="G157" i="5"/>
  <c r="H157" i="5" s="1"/>
  <c r="G156" i="5"/>
  <c r="H156" i="5" s="1"/>
  <c r="H155" i="5"/>
  <c r="G155" i="5"/>
  <c r="G154" i="5"/>
  <c r="H154" i="5" s="1"/>
  <c r="G153" i="5"/>
  <c r="H153" i="5" s="1"/>
  <c r="G152" i="5"/>
  <c r="H152" i="5" s="1"/>
  <c r="G151" i="5"/>
  <c r="H151" i="5"/>
  <c r="G150" i="5"/>
  <c r="H150" i="5" s="1"/>
  <c r="H149" i="5"/>
  <c r="G149" i="5"/>
  <c r="G148" i="5"/>
  <c r="H148" i="5" s="1"/>
  <c r="G147" i="5"/>
  <c r="H147" i="5" s="1"/>
  <c r="G146" i="5"/>
  <c r="H146" i="5" s="1"/>
  <c r="G145" i="5"/>
  <c r="H145" i="5" s="1"/>
  <c r="G144" i="5"/>
  <c r="H144" i="5" s="1"/>
  <c r="G143" i="5"/>
  <c r="H143" i="5" s="1"/>
  <c r="G142" i="5"/>
  <c r="H142" i="5" s="1"/>
  <c r="G141" i="5"/>
  <c r="H141" i="5" s="1"/>
  <c r="G140" i="5"/>
  <c r="H140" i="5" s="1"/>
  <c r="G139" i="5"/>
  <c r="H139" i="5" s="1"/>
  <c r="G138" i="5"/>
  <c r="H138" i="5" s="1"/>
  <c r="H137" i="5"/>
  <c r="G137" i="5"/>
  <c r="G136" i="5"/>
  <c r="H136" i="5" s="1"/>
  <c r="G135" i="5"/>
  <c r="H135" i="5"/>
  <c r="G134" i="5"/>
  <c r="H134" i="5" s="1"/>
  <c r="G133" i="5"/>
  <c r="H133" i="5" s="1"/>
  <c r="G132" i="5"/>
  <c r="H132" i="5" s="1"/>
  <c r="H131" i="5"/>
  <c r="G131" i="5"/>
  <c r="G130" i="5"/>
  <c r="H130" i="5" s="1"/>
  <c r="G129" i="5"/>
  <c r="H129" i="5" s="1"/>
  <c r="G128" i="5"/>
  <c r="H128" i="5" s="1"/>
  <c r="G127" i="5"/>
  <c r="H127" i="5"/>
  <c r="G126" i="5"/>
  <c r="H126" i="5" s="1"/>
  <c r="H125" i="5"/>
  <c r="G125" i="5"/>
  <c r="G124" i="5"/>
  <c r="H124" i="5" s="1"/>
  <c r="G123" i="5"/>
  <c r="H123" i="5" s="1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G115" i="5"/>
  <c r="H115" i="5" s="1"/>
  <c r="G114" i="5"/>
  <c r="H114" i="5" s="1"/>
  <c r="H113" i="5"/>
  <c r="G113" i="5"/>
  <c r="G112" i="5"/>
  <c r="H112" i="5" s="1"/>
  <c r="G111" i="5"/>
  <c r="H111" i="5"/>
  <c r="G110" i="5"/>
  <c r="H110" i="5" s="1"/>
  <c r="G109" i="5"/>
  <c r="H109" i="5" s="1"/>
  <c r="G108" i="5"/>
  <c r="H108" i="5" s="1"/>
  <c r="H107" i="5"/>
  <c r="G107" i="5"/>
  <c r="G106" i="5"/>
  <c r="H106" i="5" s="1"/>
  <c r="G105" i="5"/>
  <c r="H105" i="5" s="1"/>
  <c r="G104" i="5"/>
  <c r="H104" i="5" s="1"/>
  <c r="G103" i="5"/>
  <c r="H103" i="5"/>
  <c r="G102" i="5"/>
  <c r="H102" i="5" s="1"/>
  <c r="H101" i="5"/>
  <c r="G101" i="5"/>
  <c r="G100" i="5"/>
  <c r="H100" i="5" s="1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H89" i="5"/>
  <c r="G89" i="5"/>
  <c r="G88" i="5"/>
  <c r="H88" i="5" s="1"/>
  <c r="G87" i="5"/>
  <c r="H87" i="5"/>
  <c r="G86" i="5"/>
  <c r="H86" i="5" s="1"/>
  <c r="G85" i="5"/>
  <c r="H85" i="5" s="1"/>
  <c r="G84" i="5"/>
  <c r="H84" i="5" s="1"/>
  <c r="H83" i="5"/>
  <c r="G83" i="5"/>
  <c r="G82" i="5"/>
  <c r="H82" i="5" s="1"/>
  <c r="G81" i="5"/>
  <c r="H81" i="5" s="1"/>
  <c r="G80" i="5"/>
  <c r="H80" i="5" s="1"/>
  <c r="G79" i="5"/>
  <c r="H79" i="5"/>
  <c r="G78" i="5"/>
  <c r="H78" i="5" s="1"/>
  <c r="H77" i="5"/>
  <c r="G77" i="5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G69" i="5"/>
  <c r="H69" i="5" s="1"/>
  <c r="G68" i="5"/>
  <c r="H68" i="5" s="1"/>
  <c r="G67" i="5"/>
  <c r="H67" i="5" s="1"/>
  <c r="G66" i="5"/>
  <c r="H66" i="5" s="1"/>
  <c r="H65" i="5"/>
  <c r="G65" i="5"/>
  <c r="G64" i="5"/>
  <c r="H64" i="5" s="1"/>
  <c r="G63" i="5"/>
  <c r="H63" i="5"/>
  <c r="G62" i="5"/>
  <c r="H62" i="5" s="1"/>
  <c r="G61" i="5"/>
  <c r="H61" i="5" s="1"/>
  <c r="G60" i="5"/>
  <c r="H60" i="5" s="1"/>
  <c r="H59" i="5"/>
  <c r="G59" i="5"/>
  <c r="G58" i="5"/>
  <c r="H58" i="5" s="1"/>
  <c r="G57" i="5"/>
  <c r="H57" i="5" s="1"/>
  <c r="G56" i="5"/>
  <c r="H56" i="5" s="1"/>
  <c r="G55" i="5"/>
  <c r="H55" i="5"/>
  <c r="G54" i="5"/>
  <c r="H54" i="5" s="1"/>
  <c r="H53" i="5"/>
  <c r="G53" i="5"/>
  <c r="G52" i="5"/>
  <c r="H52" i="5" s="1"/>
  <c r="G51" i="5"/>
  <c r="H51" i="5" s="1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G33" i="5"/>
  <c r="H33" i="5" s="1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H22" i="5"/>
  <c r="G22" i="5"/>
  <c r="G21" i="5"/>
  <c r="H21" i="5" s="1"/>
  <c r="G20" i="5"/>
  <c r="H20" i="5" s="1"/>
  <c r="G19" i="5"/>
  <c r="H19" i="5" s="1"/>
  <c r="G18" i="5"/>
  <c r="H18" i="5" s="1"/>
  <c r="H17" i="5"/>
  <c r="G17" i="5"/>
  <c r="G16" i="5"/>
  <c r="H16" i="5" s="1"/>
  <c r="G15" i="5"/>
  <c r="H15" i="5" s="1"/>
  <c r="G14" i="5"/>
  <c r="H14" i="5" s="1"/>
  <c r="G13" i="5"/>
  <c r="H13" i="5" s="1"/>
  <c r="H12" i="5"/>
  <c r="G12" i="5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C1" i="5"/>
  <c r="B16" i="1" s="1"/>
  <c r="B1" i="5"/>
  <c r="C16" i="1" s="1"/>
  <c r="G203" i="4"/>
  <c r="H203" i="4" s="1"/>
  <c r="G202" i="4"/>
  <c r="H202" i="4" s="1"/>
  <c r="H201" i="4"/>
  <c r="G201" i="4"/>
  <c r="G200" i="4"/>
  <c r="H200" i="4" s="1"/>
  <c r="G199" i="4"/>
  <c r="H199" i="4" s="1"/>
  <c r="G198" i="4"/>
  <c r="H198" i="4" s="1"/>
  <c r="G197" i="4"/>
  <c r="H197" i="4" s="1"/>
  <c r="G196" i="4"/>
  <c r="H196" i="4" s="1"/>
  <c r="H195" i="4"/>
  <c r="G195" i="4"/>
  <c r="G194" i="4"/>
  <c r="H194" i="4" s="1"/>
  <c r="G193" i="4"/>
  <c r="H193" i="4" s="1"/>
  <c r="G192" i="4"/>
  <c r="H192" i="4" s="1"/>
  <c r="G191" i="4"/>
  <c r="H191" i="4" s="1"/>
  <c r="G190" i="4"/>
  <c r="H190" i="4" s="1"/>
  <c r="H189" i="4"/>
  <c r="G189" i="4"/>
  <c r="G188" i="4"/>
  <c r="H188" i="4" s="1"/>
  <c r="G187" i="4"/>
  <c r="H187" i="4" s="1"/>
  <c r="G186" i="4"/>
  <c r="H186" i="4" s="1"/>
  <c r="G185" i="4"/>
  <c r="H185" i="4" s="1"/>
  <c r="G184" i="4"/>
  <c r="H184" i="4" s="1"/>
  <c r="H183" i="4"/>
  <c r="G183" i="4"/>
  <c r="G182" i="4"/>
  <c r="H182" i="4" s="1"/>
  <c r="G181" i="4"/>
  <c r="H181" i="4" s="1"/>
  <c r="G180" i="4"/>
  <c r="H180" i="4" s="1"/>
  <c r="G179" i="4"/>
  <c r="H179" i="4" s="1"/>
  <c r="G178" i="4"/>
  <c r="H178" i="4" s="1"/>
  <c r="H177" i="4"/>
  <c r="G177" i="4"/>
  <c r="G176" i="4"/>
  <c r="H176" i="4" s="1"/>
  <c r="G175" i="4"/>
  <c r="H175" i="4" s="1"/>
  <c r="G174" i="4"/>
  <c r="H174" i="4" s="1"/>
  <c r="G173" i="4"/>
  <c r="H173" i="4" s="1"/>
  <c r="G172" i="4"/>
  <c r="H172" i="4" s="1"/>
  <c r="H171" i="4"/>
  <c r="G171" i="4"/>
  <c r="G170" i="4"/>
  <c r="H170" i="4" s="1"/>
  <c r="G169" i="4"/>
  <c r="H169" i="4" s="1"/>
  <c r="G168" i="4"/>
  <c r="H168" i="4" s="1"/>
  <c r="G167" i="4"/>
  <c r="H167" i="4"/>
  <c r="G166" i="4"/>
  <c r="H166" i="4" s="1"/>
  <c r="H165" i="4"/>
  <c r="G165" i="4"/>
  <c r="G164" i="4"/>
  <c r="H164" i="4" s="1"/>
  <c r="G163" i="4"/>
  <c r="H163" i="4" s="1"/>
  <c r="G162" i="4"/>
  <c r="H162" i="4" s="1"/>
  <c r="G161" i="4"/>
  <c r="H161" i="4" s="1"/>
  <c r="G160" i="4"/>
  <c r="H160" i="4" s="1"/>
  <c r="G159" i="4"/>
  <c r="H159" i="4" s="1"/>
  <c r="G158" i="4"/>
  <c r="H158" i="4" s="1"/>
  <c r="G157" i="4"/>
  <c r="H157" i="4" s="1"/>
  <c r="G156" i="4"/>
  <c r="H156" i="4" s="1"/>
  <c r="G155" i="4"/>
  <c r="H155" i="4" s="1"/>
  <c r="G154" i="4"/>
  <c r="H154" i="4" s="1"/>
  <c r="H153" i="4"/>
  <c r="G153" i="4"/>
  <c r="G152" i="4"/>
  <c r="H152" i="4" s="1"/>
  <c r="G151" i="4"/>
  <c r="H151" i="4"/>
  <c r="G150" i="4"/>
  <c r="H150" i="4" s="1"/>
  <c r="G149" i="4"/>
  <c r="H149" i="4" s="1"/>
  <c r="G148" i="4"/>
  <c r="H148" i="4" s="1"/>
  <c r="H147" i="4"/>
  <c r="G147" i="4"/>
  <c r="G146" i="4"/>
  <c r="H146" i="4" s="1"/>
  <c r="G145" i="4"/>
  <c r="H145" i="4" s="1"/>
  <c r="G144" i="4"/>
  <c r="H144" i="4" s="1"/>
  <c r="G143" i="4"/>
  <c r="H143" i="4"/>
  <c r="G142" i="4"/>
  <c r="H142" i="4" s="1"/>
  <c r="H141" i="4"/>
  <c r="G141" i="4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H129" i="4"/>
  <c r="G129" i="4"/>
  <c r="G128" i="4"/>
  <c r="H128" i="4" s="1"/>
  <c r="G127" i="4"/>
  <c r="H127" i="4"/>
  <c r="G126" i="4"/>
  <c r="H126" i="4" s="1"/>
  <c r="G125" i="4"/>
  <c r="H125" i="4" s="1"/>
  <c r="G124" i="4"/>
  <c r="H124" i="4" s="1"/>
  <c r="H123" i="4"/>
  <c r="G123" i="4"/>
  <c r="G122" i="4"/>
  <c r="H122" i="4" s="1"/>
  <c r="G121" i="4"/>
  <c r="H121" i="4" s="1"/>
  <c r="G120" i="4"/>
  <c r="H120" i="4" s="1"/>
  <c r="G119" i="4"/>
  <c r="H119" i="4"/>
  <c r="G118" i="4"/>
  <c r="H118" i="4" s="1"/>
  <c r="H117" i="4"/>
  <c r="G117" i="4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H105" i="4"/>
  <c r="G105" i="4"/>
  <c r="G104" i="4"/>
  <c r="H104" i="4" s="1"/>
  <c r="G103" i="4"/>
  <c r="H103" i="4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/>
  <c r="G94" i="4"/>
  <c r="H94" i="4" s="1"/>
  <c r="H93" i="4"/>
  <c r="G93" i="4"/>
  <c r="G92" i="4"/>
  <c r="H92" i="4" s="1"/>
  <c r="G91" i="4"/>
  <c r="H91" i="4" s="1"/>
  <c r="G90" i="4"/>
  <c r="H90" i="4" s="1"/>
  <c r="G89" i="4"/>
  <c r="H89" i="4" s="1"/>
  <c r="G88" i="4"/>
  <c r="H88" i="4" s="1"/>
  <c r="G87" i="4"/>
  <c r="H87" i="4"/>
  <c r="G86" i="4"/>
  <c r="H86" i="4" s="1"/>
  <c r="G85" i="4"/>
  <c r="H85" i="4" s="1"/>
  <c r="G84" i="4"/>
  <c r="H84" i="4" s="1"/>
  <c r="G83" i="4"/>
  <c r="H83" i="4" s="1"/>
  <c r="G82" i="4"/>
  <c r="H82" i="4" s="1"/>
  <c r="H81" i="4"/>
  <c r="G81" i="4"/>
  <c r="G80" i="4"/>
  <c r="H80" i="4" s="1"/>
  <c r="G79" i="4"/>
  <c r="H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/>
  <c r="G70" i="4"/>
  <c r="H70" i="4" s="1"/>
  <c r="H69" i="4"/>
  <c r="G69" i="4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/>
  <c r="G62" i="4"/>
  <c r="H62" i="4" s="1"/>
  <c r="G61" i="4"/>
  <c r="H61" i="4" s="1"/>
  <c r="G60" i="4"/>
  <c r="H60" i="4" s="1"/>
  <c r="G59" i="4"/>
  <c r="H59" i="4" s="1"/>
  <c r="G58" i="4"/>
  <c r="H58" i="4" s="1"/>
  <c r="H57" i="4"/>
  <c r="G57" i="4"/>
  <c r="G56" i="4"/>
  <c r="H56" i="4" s="1"/>
  <c r="G55" i="4"/>
  <c r="H55" i="4"/>
  <c r="G54" i="4"/>
  <c r="H54" i="4" s="1"/>
  <c r="G53" i="4"/>
  <c r="H53" i="4" s="1"/>
  <c r="G52" i="4"/>
  <c r="H52" i="4" s="1"/>
  <c r="G51" i="4"/>
  <c r="H51" i="4" s="1"/>
  <c r="G50" i="4"/>
  <c r="H50" i="4" s="1"/>
  <c r="G49" i="4"/>
  <c r="H49" i="4" s="1"/>
  <c r="G48" i="4"/>
  <c r="H48" i="4" s="1"/>
  <c r="G47" i="4"/>
  <c r="H47" i="4"/>
  <c r="G46" i="4"/>
  <c r="H46" i="4" s="1"/>
  <c r="H45" i="4"/>
  <c r="G45" i="4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/>
  <c r="G38" i="4"/>
  <c r="H38" i="4" s="1"/>
  <c r="G37" i="4"/>
  <c r="H37" i="4" s="1"/>
  <c r="G36" i="4"/>
  <c r="H36" i="4" s="1"/>
  <c r="G35" i="4"/>
  <c r="H35" i="4" s="1"/>
  <c r="G34" i="4"/>
  <c r="H34" i="4" s="1"/>
  <c r="H33" i="4"/>
  <c r="G33" i="4"/>
  <c r="H32" i="4"/>
  <c r="G32" i="4"/>
  <c r="G31" i="4"/>
  <c r="H31" i="4" s="1"/>
  <c r="H30" i="4"/>
  <c r="G30" i="4"/>
  <c r="G29" i="4"/>
  <c r="H29" i="4" s="1"/>
  <c r="H28" i="4"/>
  <c r="G28" i="4"/>
  <c r="H27" i="4"/>
  <c r="G27" i="4"/>
  <c r="H26" i="4"/>
  <c r="G26" i="4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H16" i="4"/>
  <c r="G16" i="4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5" i="1" s="1"/>
  <c r="B1" i="4"/>
  <c r="C15" i="1" s="1"/>
  <c r="G203" i="3"/>
  <c r="H203" i="3"/>
  <c r="G202" i="3"/>
  <c r="H202" i="3" s="1"/>
  <c r="G201" i="3"/>
  <c r="H201" i="3"/>
  <c r="G200" i="3"/>
  <c r="H200" i="3" s="1"/>
  <c r="G199" i="3"/>
  <c r="H199" i="3" s="1"/>
  <c r="G198" i="3"/>
  <c r="H198" i="3" s="1"/>
  <c r="G197" i="3"/>
  <c r="H197" i="3"/>
  <c r="G196" i="3"/>
  <c r="H196" i="3" s="1"/>
  <c r="G195" i="3"/>
  <c r="H195" i="3"/>
  <c r="G194" i="3"/>
  <c r="H194" i="3" s="1"/>
  <c r="G193" i="3"/>
  <c r="H193" i="3" s="1"/>
  <c r="G192" i="3"/>
  <c r="H192" i="3" s="1"/>
  <c r="G191" i="3"/>
  <c r="H191" i="3"/>
  <c r="G190" i="3"/>
  <c r="H190" i="3" s="1"/>
  <c r="G189" i="3"/>
  <c r="H189" i="3"/>
  <c r="G188" i="3"/>
  <c r="H188" i="3" s="1"/>
  <c r="G187" i="3"/>
  <c r="H187" i="3" s="1"/>
  <c r="G186" i="3"/>
  <c r="H186" i="3" s="1"/>
  <c r="G185" i="3"/>
  <c r="H185" i="3" s="1"/>
  <c r="G184" i="3"/>
  <c r="H184" i="3" s="1"/>
  <c r="G183" i="3"/>
  <c r="H183" i="3"/>
  <c r="G182" i="3"/>
  <c r="H182" i="3" s="1"/>
  <c r="H181" i="3"/>
  <c r="G181" i="3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G170" i="3"/>
  <c r="H170" i="3" s="1"/>
  <c r="H169" i="3"/>
  <c r="G169" i="3"/>
  <c r="G168" i="3"/>
  <c r="H168" i="3" s="1"/>
  <c r="G167" i="3"/>
  <c r="H167" i="3"/>
  <c r="G166" i="3"/>
  <c r="H166" i="3" s="1"/>
  <c r="G165" i="3"/>
  <c r="H165" i="3" s="1"/>
  <c r="G164" i="3"/>
  <c r="H164" i="3" s="1"/>
  <c r="H163" i="3"/>
  <c r="G163" i="3"/>
  <c r="G162" i="3"/>
  <c r="H162" i="3" s="1"/>
  <c r="G161" i="3"/>
  <c r="H161" i="3" s="1"/>
  <c r="G160" i="3"/>
  <c r="H160" i="3" s="1"/>
  <c r="G159" i="3"/>
  <c r="H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/>
  <c r="G150" i="3"/>
  <c r="H150" i="3" s="1"/>
  <c r="G149" i="3"/>
  <c r="H149" i="3" s="1"/>
  <c r="G148" i="3"/>
  <c r="H148" i="3" s="1"/>
  <c r="G147" i="3"/>
  <c r="H147" i="3" s="1"/>
  <c r="G146" i="3"/>
  <c r="H146" i="3" s="1"/>
  <c r="H145" i="3"/>
  <c r="G145" i="3"/>
  <c r="G144" i="3"/>
  <c r="H144" i="3" s="1"/>
  <c r="G143" i="3"/>
  <c r="H143" i="3"/>
  <c r="G142" i="3"/>
  <c r="H142" i="3" s="1"/>
  <c r="G141" i="3"/>
  <c r="H141" i="3" s="1"/>
  <c r="G140" i="3"/>
  <c r="H140" i="3" s="1"/>
  <c r="H139" i="3"/>
  <c r="G139" i="3"/>
  <c r="G138" i="3"/>
  <c r="H138" i="3" s="1"/>
  <c r="G137" i="3"/>
  <c r="H137" i="3" s="1"/>
  <c r="G136" i="3"/>
  <c r="H136" i="3" s="1"/>
  <c r="G135" i="3"/>
  <c r="H135" i="3"/>
  <c r="G134" i="3"/>
  <c r="H134" i="3" s="1"/>
  <c r="H133" i="3"/>
  <c r="G133" i="3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G122" i="3"/>
  <c r="H122" i="3" s="1"/>
  <c r="H121" i="3"/>
  <c r="G121" i="3"/>
  <c r="G120" i="3"/>
  <c r="H120" i="3" s="1"/>
  <c r="G119" i="3"/>
  <c r="H119" i="3"/>
  <c r="G118" i="3"/>
  <c r="H118" i="3" s="1"/>
  <c r="G117" i="3"/>
  <c r="H117" i="3" s="1"/>
  <c r="G116" i="3"/>
  <c r="H116" i="3" s="1"/>
  <c r="H115" i="3"/>
  <c r="G115" i="3"/>
  <c r="G114" i="3"/>
  <c r="H114" i="3" s="1"/>
  <c r="G113" i="3"/>
  <c r="H113" i="3" s="1"/>
  <c r="G112" i="3"/>
  <c r="H112" i="3" s="1"/>
  <c r="G111" i="3"/>
  <c r="H111" i="3"/>
  <c r="G110" i="3"/>
  <c r="H110" i="3" s="1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/>
  <c r="G102" i="3"/>
  <c r="H102" i="3" s="1"/>
  <c r="G101" i="3"/>
  <c r="H101" i="3" s="1"/>
  <c r="G100" i="3"/>
  <c r="H100" i="3" s="1"/>
  <c r="G99" i="3"/>
  <c r="H99" i="3" s="1"/>
  <c r="G98" i="3"/>
  <c r="H98" i="3" s="1"/>
  <c r="H97" i="3"/>
  <c r="G97" i="3"/>
  <c r="G96" i="3"/>
  <c r="H96" i="3" s="1"/>
  <c r="G95" i="3"/>
  <c r="H95" i="3"/>
  <c r="G94" i="3"/>
  <c r="H94" i="3" s="1"/>
  <c r="G93" i="3"/>
  <c r="H93" i="3" s="1"/>
  <c r="G92" i="3"/>
  <c r="H92" i="3" s="1"/>
  <c r="H91" i="3"/>
  <c r="G91" i="3"/>
  <c r="G90" i="3"/>
  <c r="H90" i="3" s="1"/>
  <c r="G89" i="3"/>
  <c r="H89" i="3" s="1"/>
  <c r="G88" i="3"/>
  <c r="H88" i="3" s="1"/>
  <c r="G87" i="3"/>
  <c r="H87" i="3"/>
  <c r="G86" i="3"/>
  <c r="H86" i="3" s="1"/>
  <c r="H85" i="3"/>
  <c r="G85" i="3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H73" i="3"/>
  <c r="G73" i="3"/>
  <c r="G72" i="3"/>
  <c r="H72" i="3" s="1"/>
  <c r="G71" i="3"/>
  <c r="H71" i="3"/>
  <c r="G70" i="3"/>
  <c r="H70" i="3" s="1"/>
  <c r="G69" i="3"/>
  <c r="H69" i="3" s="1"/>
  <c r="G68" i="3"/>
  <c r="H68" i="3" s="1"/>
  <c r="H67" i="3"/>
  <c r="G67" i="3"/>
  <c r="G66" i="3"/>
  <c r="H66" i="3" s="1"/>
  <c r="G65" i="3"/>
  <c r="H65" i="3" s="1"/>
  <c r="G64" i="3"/>
  <c r="H64" i="3" s="1"/>
  <c r="G63" i="3"/>
  <c r="H63" i="3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/>
  <c r="G51" i="3"/>
  <c r="H51" i="3" s="1"/>
  <c r="G50" i="3"/>
  <c r="H50" i="3" s="1"/>
  <c r="H49" i="3"/>
  <c r="G49" i="3"/>
  <c r="G48" i="3"/>
  <c r="H48" i="3" s="1"/>
  <c r="G47" i="3"/>
  <c r="H47" i="3"/>
  <c r="G46" i="3"/>
  <c r="H46" i="3"/>
  <c r="G45" i="3"/>
  <c r="H45" i="3" s="1"/>
  <c r="G44" i="3"/>
  <c r="H44" i="3" s="1"/>
  <c r="H43" i="3"/>
  <c r="G43" i="3"/>
  <c r="G42" i="3"/>
  <c r="H42" i="3" s="1"/>
  <c r="H41" i="3"/>
  <c r="G41" i="3"/>
  <c r="G40" i="3"/>
  <c r="H40" i="3" s="1"/>
  <c r="G39" i="3"/>
  <c r="H39" i="3"/>
  <c r="G38" i="3"/>
  <c r="H38" i="3"/>
  <c r="H37" i="3"/>
  <c r="G37" i="3"/>
  <c r="G36" i="3"/>
  <c r="H36" i="3"/>
  <c r="G35" i="3"/>
  <c r="H35" i="3" s="1"/>
  <c r="G34" i="3"/>
  <c r="H34" i="3" s="1"/>
  <c r="H33" i="3"/>
  <c r="G33" i="3"/>
  <c r="G32" i="3"/>
  <c r="H32" i="3" s="1"/>
  <c r="H31" i="3"/>
  <c r="G31" i="3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H22" i="3"/>
  <c r="G22" i="3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H9" i="3"/>
  <c r="G9" i="3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4" i="1" s="1"/>
  <c r="G203" i="2"/>
  <c r="G202" i="2"/>
  <c r="G201" i="2"/>
  <c r="G200" i="2"/>
  <c r="H200" i="2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G190" i="2"/>
  <c r="G189" i="2"/>
  <c r="G188" i="2"/>
  <c r="H188" i="2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G178" i="2"/>
  <c r="G177" i="2"/>
  <c r="G176" i="2"/>
  <c r="H176" i="2"/>
  <c r="G175" i="2"/>
  <c r="G174" i="2"/>
  <c r="G173" i="2"/>
  <c r="G172" i="2"/>
  <c r="H172" i="2" s="1"/>
  <c r="G171" i="2"/>
  <c r="H171" i="2" s="1"/>
  <c r="G170" i="2"/>
  <c r="G169" i="2"/>
  <c r="G168" i="2"/>
  <c r="H168" i="2" s="1"/>
  <c r="G167" i="2"/>
  <c r="G166" i="2"/>
  <c r="H166" i="2" s="1"/>
  <c r="G165" i="2"/>
  <c r="H165" i="2" s="1"/>
  <c r="G164" i="2"/>
  <c r="H164" i="2"/>
  <c r="G163" i="2"/>
  <c r="G162" i="2"/>
  <c r="G161" i="2"/>
  <c r="G160" i="2"/>
  <c r="H160" i="2" s="1"/>
  <c r="G159" i="2"/>
  <c r="G158" i="2"/>
  <c r="G157" i="2"/>
  <c r="H157" i="2" s="1"/>
  <c r="G156" i="2"/>
  <c r="H156" i="2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G129" i="2"/>
  <c r="G128" i="2"/>
  <c r="H128" i="2"/>
  <c r="G127" i="2"/>
  <c r="H127" i="2" s="1"/>
  <c r="G126" i="2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G114" i="2"/>
  <c r="G113" i="2"/>
  <c r="G112" i="2"/>
  <c r="H112" i="2" s="1"/>
  <c r="G111" i="2"/>
  <c r="G110" i="2"/>
  <c r="G109" i="2"/>
  <c r="H109" i="2" s="1"/>
  <c r="G108" i="2"/>
  <c r="H108" i="2"/>
  <c r="G107" i="2"/>
  <c r="G106" i="2"/>
  <c r="G105" i="2"/>
  <c r="G104" i="2"/>
  <c r="H104" i="2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G94" i="2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G82" i="2"/>
  <c r="G81" i="2"/>
  <c r="G80" i="2"/>
  <c r="H80" i="2"/>
  <c r="G79" i="2"/>
  <c r="H79" i="2" s="1"/>
  <c r="G78" i="2"/>
  <c r="G77" i="2"/>
  <c r="G76" i="2"/>
  <c r="H76" i="2" s="1"/>
  <c r="G75" i="2"/>
  <c r="H75" i="2" s="1"/>
  <c r="G74" i="2"/>
  <c r="G73" i="2"/>
  <c r="G72" i="2"/>
  <c r="H72" i="2" s="1"/>
  <c r="G71" i="2"/>
  <c r="G70" i="2"/>
  <c r="H70" i="2" s="1"/>
  <c r="G69" i="2"/>
  <c r="H69" i="2" s="1"/>
  <c r="G68" i="2"/>
  <c r="H68" i="2"/>
  <c r="G67" i="2"/>
  <c r="G66" i="2"/>
  <c r="G65" i="2"/>
  <c r="G64" i="2"/>
  <c r="H64" i="2" s="1"/>
  <c r="G63" i="2"/>
  <c r="G62" i="2"/>
  <c r="G61" i="2"/>
  <c r="H61" i="2" s="1"/>
  <c r="G60" i="2"/>
  <c r="H60" i="2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G34" i="2"/>
  <c r="G33" i="2"/>
  <c r="G32" i="2"/>
  <c r="H32" i="2"/>
  <c r="G31" i="2"/>
  <c r="H31" i="2" s="1"/>
  <c r="G30" i="2"/>
  <c r="G29" i="2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201" i="2"/>
  <c r="H199" i="2"/>
  <c r="H198" i="2"/>
  <c r="H197" i="2"/>
  <c r="H193" i="2"/>
  <c r="H191" i="2"/>
  <c r="H190" i="2"/>
  <c r="H189" i="2"/>
  <c r="H187" i="2"/>
  <c r="H183" i="2"/>
  <c r="H182" i="2"/>
  <c r="H181" i="2"/>
  <c r="H179" i="2"/>
  <c r="H178" i="2"/>
  <c r="H177" i="2"/>
  <c r="H175" i="2"/>
  <c r="H174" i="2"/>
  <c r="H173" i="2"/>
  <c r="H170" i="2"/>
  <c r="H169" i="2"/>
  <c r="H167" i="2"/>
  <c r="H163" i="2"/>
  <c r="H162" i="2"/>
  <c r="H161" i="2"/>
  <c r="H159" i="2"/>
  <c r="H158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30" i="2"/>
  <c r="H129" i="2"/>
  <c r="H126" i="2"/>
  <c r="H125" i="2"/>
  <c r="H122" i="2"/>
  <c r="H121" i="2"/>
  <c r="H119" i="2"/>
  <c r="H115" i="2"/>
  <c r="H114" i="2"/>
  <c r="H113" i="2"/>
  <c r="H111" i="2"/>
  <c r="H110" i="2"/>
  <c r="H107" i="2"/>
  <c r="H106" i="2"/>
  <c r="H105" i="2"/>
  <c r="H103" i="2"/>
  <c r="H102" i="2"/>
  <c r="H101" i="2"/>
  <c r="H97" i="2"/>
  <c r="H95" i="2"/>
  <c r="H94" i="2"/>
  <c r="H93" i="2"/>
  <c r="H91" i="2"/>
  <c r="H87" i="2"/>
  <c r="H86" i="2"/>
  <c r="H85" i="2"/>
  <c r="H83" i="2"/>
  <c r="H82" i="2"/>
  <c r="H81" i="2"/>
  <c r="H78" i="2"/>
  <c r="H77" i="2"/>
  <c r="H74" i="2"/>
  <c r="H73" i="2"/>
  <c r="H71" i="2"/>
  <c r="H67" i="2"/>
  <c r="H66" i="2"/>
  <c r="H65" i="2"/>
  <c r="H63" i="2"/>
  <c r="H62" i="2"/>
  <c r="H59" i="2"/>
  <c r="H57" i="2"/>
  <c r="H55" i="2"/>
  <c r="H54" i="2"/>
  <c r="H49" i="2"/>
  <c r="H47" i="2"/>
  <c r="H46" i="2"/>
  <c r="H45" i="2"/>
  <c r="H43" i="2"/>
  <c r="H39" i="2"/>
  <c r="H38" i="2"/>
  <c r="H37" i="2"/>
  <c r="H35" i="2"/>
  <c r="H34" i="2"/>
  <c r="H33" i="2"/>
  <c r="H30" i="2"/>
  <c r="H29" i="2"/>
  <c r="C1" i="2"/>
  <c r="B13" i="1" s="1"/>
  <c r="B1" i="2"/>
  <c r="H1" i="5" l="1"/>
  <c r="G1" i="5" s="1"/>
  <c r="D16" i="1" s="1"/>
  <c r="C13" i="1"/>
  <c r="C9" i="1" s="1"/>
  <c r="A9" i="1"/>
  <c r="H1" i="2"/>
  <c r="G1" i="2" s="1"/>
  <c r="D13" i="1" s="1"/>
  <c r="H1" i="3"/>
  <c r="G1" i="3" s="1"/>
  <c r="D14" i="1" s="1"/>
  <c r="H1" i="4"/>
  <c r="G1" i="4" s="1"/>
  <c r="D15" i="1" s="1"/>
  <c r="E9" i="1" l="1"/>
</calcChain>
</file>

<file path=xl/sharedStrings.xml><?xml version="1.0" encoding="utf-8"?>
<sst xmlns="http://schemas.openxmlformats.org/spreadsheetml/2006/main" count="161" uniqueCount="136">
  <si>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</si>
  <si>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</si>
  <si>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</si>
  <si>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</si>
  <si>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</si>
  <si>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</si>
  <si>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</si>
  <si>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</si>
  <si>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</si>
  <si>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</si>
  <si>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</si>
  <si>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</si>
  <si>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</si>
  <si>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</si>
  <si>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</si>
  <si>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</si>
  <si>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</si>
  <si>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</si>
  <si>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</si>
  <si>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</si>
  <si>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SCUOLA MEDIA CPIA ALBENGA FINALE LIGURE SAVONA VALBORMIDA</t>
  </si>
  <si>
    <t>17100 SAVONA (SV) VIA CABOTO, 2 C.F. 92104610099 C.M. SVMM062003</t>
  </si>
  <si>
    <t>21PAS0002243 del 28/02/2021</t>
  </si>
  <si>
    <t>1/001 del 14/01/2021</t>
  </si>
  <si>
    <t>14 del 20/01/2021</t>
  </si>
  <si>
    <t>7/01 del 29/01/2021</t>
  </si>
  <si>
    <t>3/2021 del 08/01/2021</t>
  </si>
  <si>
    <t>18/5 del 08/01/2021</t>
  </si>
  <si>
    <t>2223/0 del 31/12/2020</t>
  </si>
  <si>
    <t>5/03 del 25/01/2021</t>
  </si>
  <si>
    <t>6/01 del 29/01/2021</t>
  </si>
  <si>
    <t>8/01 del 29/01/2021</t>
  </si>
  <si>
    <t>8G00019421 del 11/02/2021</t>
  </si>
  <si>
    <t>1021030301 del 12/02/2021</t>
  </si>
  <si>
    <t>12/PA2021 del 25/02/2021</t>
  </si>
  <si>
    <t>13/PA2021 del 25/02/2021</t>
  </si>
  <si>
    <t>14/PA2021 del 25/02/2021</t>
  </si>
  <si>
    <t>0000000288/PA del 06/03/2021</t>
  </si>
  <si>
    <t>56 del 26/02/2021</t>
  </si>
  <si>
    <t>210848/E del 15/03/2021</t>
  </si>
  <si>
    <t>262/0 del 28/02/2021</t>
  </si>
  <si>
    <t>1021048367 del 05/03/2021</t>
  </si>
  <si>
    <t>1021047980 del 05/03/2021</t>
  </si>
  <si>
    <t>1021047978 del 05/03/2021</t>
  </si>
  <si>
    <t>1021047974 del 05/03/2021</t>
  </si>
  <si>
    <t>V3-7484 del 19/03/2021</t>
  </si>
  <si>
    <t>104/001 del 19/03/2021</t>
  </si>
  <si>
    <t>556/0 del 31/03/2021</t>
  </si>
  <si>
    <t>1021075984 del 30/03/2021</t>
  </si>
  <si>
    <t>2021   492 del 31/03/2021</t>
  </si>
  <si>
    <t>70 del 29/03/2021</t>
  </si>
  <si>
    <t>71 del 29/03/2021</t>
  </si>
  <si>
    <t>8G00058281 del 12/04/2021</t>
  </si>
  <si>
    <t>36/PA/2021 del 21/04/2021</t>
  </si>
  <si>
    <t>110 del 26/04/2021</t>
  </si>
  <si>
    <t>010/000064 del 14/04/2021</t>
  </si>
  <si>
    <t>010/000063 del 14/04/2021</t>
  </si>
  <si>
    <t>152-PA del 29/04/2021</t>
  </si>
  <si>
    <t>90/PA2021 del 18/05/2021</t>
  </si>
  <si>
    <t>12/02 del 11/05/2021</t>
  </si>
  <si>
    <t>2021   809 del 15/05/2021</t>
  </si>
  <si>
    <t>91/PA2021 del 18/05/2021</t>
  </si>
  <si>
    <t>1021094899 del 22/04/2021</t>
  </si>
  <si>
    <t>36/2021 del 24/05/2021</t>
  </si>
  <si>
    <t>1021131968 del 31/05/2021</t>
  </si>
  <si>
    <t>830/0 del 31/05/2021</t>
  </si>
  <si>
    <t>207/E del 31/05/2021</t>
  </si>
  <si>
    <t>F00057 del 04/06/2021</t>
  </si>
  <si>
    <t>112/PA2021 del 31/05/2021</t>
  </si>
  <si>
    <t>002569 del 17/06/2021</t>
  </si>
  <si>
    <t>002525 del 14/06/2021</t>
  </si>
  <si>
    <t>8G00099705 del 10/06/2021</t>
  </si>
  <si>
    <t>20214E19205 del 21/06/2021</t>
  </si>
  <si>
    <t>20214E19906 del 05/07/2021</t>
  </si>
  <si>
    <t>792A del 24/06/2021</t>
  </si>
  <si>
    <t>V1/054516 del 13/07/2021</t>
  </si>
  <si>
    <t>51/2021 del 05/07/2021</t>
  </si>
  <si>
    <t>1021158321 del 25/06/2021</t>
  </si>
  <si>
    <t>45/03 del 14/04/2021</t>
  </si>
  <si>
    <t>1119/0 del 30/06/2021</t>
  </si>
  <si>
    <t>79/03 del 08/07/2021</t>
  </si>
  <si>
    <t>302180178542 del 19/07/2021</t>
  </si>
  <si>
    <t>302180178544 del 19/07/2021</t>
  </si>
  <si>
    <t>302180179112 del 21/07/2021</t>
  </si>
  <si>
    <t>01/2021 del 12/07/2021</t>
  </si>
  <si>
    <t>2021/22824 del 02/08/2021</t>
  </si>
  <si>
    <t>3202004764 del 28/07/2021</t>
  </si>
  <si>
    <t>FPA 366/21 del 05/08/2021</t>
  </si>
  <si>
    <t>8G00136511 del 11/08/2021</t>
  </si>
  <si>
    <t>1488/0 del 31/08/2021</t>
  </si>
  <si>
    <t>21PAS0012178 del 31/08/2021</t>
  </si>
  <si>
    <t>24/PA del 07/09/2021</t>
  </si>
  <si>
    <t>1021206686 del 27/08/2021</t>
  </si>
  <si>
    <t>FPSCUOLA66/2021 del 31/08/2021</t>
  </si>
  <si>
    <t>2021-PA/225 del 24/09/2021</t>
  </si>
  <si>
    <t>3202006225 del 22/09/2021</t>
  </si>
  <si>
    <t>1021235099 del 20/09/2021</t>
  </si>
  <si>
    <t>13307 del 30/09/2021</t>
  </si>
  <si>
    <t>FVL1368 del 08/10/2021</t>
  </si>
  <si>
    <t>29/FE/2021 del 05/11/2021</t>
  </si>
  <si>
    <t>MAF-215 del 18/10/2021</t>
  </si>
  <si>
    <t>1021257970 del 13/10/2021</t>
  </si>
  <si>
    <t>409/E del 28/10/2021</t>
  </si>
  <si>
    <t>127/03 del 13/10/2021</t>
  </si>
  <si>
    <t>8G00165114 del 11/10/2021</t>
  </si>
  <si>
    <t>33/C del 19/10/2021</t>
  </si>
  <si>
    <t>010/000126 del 08/11/2021</t>
  </si>
  <si>
    <t>010/000125 del 08/11/2021</t>
  </si>
  <si>
    <t>336/00 del 17/11/2021</t>
  </si>
  <si>
    <t>1021285216 del 10/11/2021</t>
  </si>
  <si>
    <t>28/PA del 31/10/2021</t>
  </si>
  <si>
    <t>450/001 del 22/11/2021</t>
  </si>
  <si>
    <t>VFE-44 del 10/11/2021</t>
  </si>
  <si>
    <t>003903 del 22/11/2021</t>
  </si>
  <si>
    <t>36 del 26/11/2021</t>
  </si>
  <si>
    <t>2021  2486 del 31/10/2021</t>
  </si>
  <si>
    <t>F00127 del 06/12/2021</t>
  </si>
  <si>
    <t>000000003075 del 07/12/2021</t>
  </si>
  <si>
    <t>136 del 30/11/2021</t>
  </si>
  <si>
    <t>71/C del 10/12/2021</t>
  </si>
  <si>
    <t>6389/PA del 07/12/2021</t>
  </si>
  <si>
    <t>257/PA2021 del 14/12/2021</t>
  </si>
  <si>
    <t>8G00208653 del 11/12/2021</t>
  </si>
  <si>
    <t>211950/E del 15/12/2021</t>
  </si>
  <si>
    <t>156 del 17/12/2021</t>
  </si>
  <si>
    <t>7X03913215 del 11/12/2021</t>
  </si>
  <si>
    <t>6474/4 del 17/12/2021</t>
  </si>
  <si>
    <t>FVSP 239 del 22/12/2021</t>
  </si>
  <si>
    <t>354 del 21/12/2021</t>
  </si>
  <si>
    <t>327/001 del 20/12/2021</t>
  </si>
  <si>
    <t>274/PA2021 del 23/12/2021</t>
  </si>
  <si>
    <t>43 del 23/12/2021</t>
  </si>
  <si>
    <t>8</t>
  </si>
  <si>
    <t>6</t>
  </si>
  <si>
    <t>11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</si>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</sst>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C9" sqref="C9:D9"/>
    </sheetView>
  </sheetViews>
  <sheetFormatPr defaultColWidth="9.109375" defaultRowHeight="14.4" x14ac:dyDescent="0.3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1" x14ac:dyDescent="0.3">
      <c r="A1" s="3"/>
    </row>
    <row r="2" spans="1:11" ht="15.9" customHeight="1" x14ac:dyDescent="0.35">
      <c r="B2" s="5" t="s">
        <v>20</v>
      </c>
    </row>
    <row r="3" spans="1:11" ht="12.75" customHeight="1" x14ac:dyDescent="0.3">
      <c r="B3" s="2" t="s">
        <v>21</v>
      </c>
    </row>
    <row r="4" spans="1:11" ht="15" thickBot="1" x14ac:dyDescent="0.35"/>
    <row r="5" spans="1:11" ht="18" customHeight="1" thickBot="1" x14ac:dyDescent="0.45">
      <c r="B5" s="9" t="s">
        <v>17</v>
      </c>
      <c r="F5" s="18">
        <v>2021</v>
      </c>
    </row>
    <row r="7" spans="1:11" s="20" customFormat="1" ht="24.9" customHeight="1" x14ac:dyDescent="0.4">
      <c r="A7" s="36" t="s">
        <v>1</v>
      </c>
      <c r="B7" s="37"/>
      <c r="C7" s="37"/>
      <c r="D7" s="37"/>
      <c r="E7" s="37"/>
      <c r="F7" s="38"/>
    </row>
    <row r="8" spans="1:11" ht="30.75" customHeight="1" x14ac:dyDescent="0.3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5">
      <c r="A9" s="39">
        <f>SUM(B13:B16)</f>
        <v>111</v>
      </c>
      <c r="B9" s="35"/>
      <c r="C9" s="34">
        <f>SUM(C13:C16)</f>
        <v>117043.45</v>
      </c>
      <c r="D9" s="35"/>
      <c r="E9" s="40">
        <f>('Trimestre 1'!H1+'Trimestre 2'!H1+'Trimestre 3'!H1+'Trimestre 4'!H1)/C9</f>
        <v>-22.604480900041821</v>
      </c>
      <c r="F9" s="41"/>
    </row>
    <row r="10" spans="1:11" s="6" customFormat="1" ht="20.100000000000001" customHeight="1" thickBot="1" x14ac:dyDescent="0.35">
      <c r="A10" s="21"/>
      <c r="B10" s="21"/>
      <c r="C10" s="22"/>
      <c r="D10" s="21"/>
      <c r="E10" s="23"/>
      <c r="F10" s="30"/>
    </row>
    <row r="11" spans="1:11" s="20" customFormat="1" ht="24.9" customHeight="1" x14ac:dyDescent="0.4">
      <c r="A11" s="42" t="s">
        <v>2</v>
      </c>
      <c r="B11" s="43"/>
      <c r="C11" s="43"/>
      <c r="D11" s="43"/>
      <c r="E11" s="43"/>
      <c r="F11" s="44"/>
    </row>
    <row r="12" spans="1:11" ht="46.5" customHeight="1" x14ac:dyDescent="0.3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3">
      <c r="A13" s="28" t="s">
        <v>13</v>
      </c>
      <c r="B13" s="17">
        <f>'Trimestre 1'!C1</f>
        <v>24</v>
      </c>
      <c r="C13" s="29">
        <f>'Trimestre 1'!B1</f>
        <v>28214.129999999997</v>
      </c>
      <c r="D13" s="29">
        <f>'Trimestre 1'!G1</f>
        <v>-19.094811713138064</v>
      </c>
      <c r="E13" s="29">
        <v>5705.3</v>
      </c>
      <c r="F13" s="33" t="s">
        <v>132</v>
      </c>
      <c r="G13" s="7"/>
      <c r="H13" s="8"/>
      <c r="I13" s="8"/>
      <c r="J13" s="6"/>
      <c r="K13" s="6"/>
    </row>
    <row r="14" spans="1:11" ht="22.5" customHeight="1" x14ac:dyDescent="0.3">
      <c r="A14" s="28" t="s">
        <v>14</v>
      </c>
      <c r="B14" s="17">
        <f>'Trimestre 2'!C1</f>
        <v>26</v>
      </c>
      <c r="C14" s="29">
        <f>'Trimestre 2'!B1</f>
        <v>21144.289999999997</v>
      </c>
      <c r="D14" s="29">
        <f>'Trimestre 2'!G1</f>
        <v>-19.098582170411017</v>
      </c>
      <c r="E14" s="29">
        <v>3430.34</v>
      </c>
      <c r="F14" s="33" t="s">
        <v>133</v>
      </c>
      <c r="G14" s="6"/>
      <c r="H14" s="6"/>
      <c r="I14" s="6"/>
      <c r="J14" s="6"/>
      <c r="K14" s="6"/>
    </row>
    <row r="15" spans="1:11" ht="22.5" customHeight="1" x14ac:dyDescent="0.3">
      <c r="A15" s="28" t="s">
        <v>15</v>
      </c>
      <c r="B15" s="17">
        <f>'Trimestre 3'!C1</f>
        <v>22</v>
      </c>
      <c r="C15" s="29">
        <f>'Trimestre 3'!B1</f>
        <v>11322.330000000002</v>
      </c>
      <c r="D15" s="29">
        <f>'Trimestre 3'!G1</f>
        <v>-22.334844506386933</v>
      </c>
      <c r="E15" s="29">
        <v>2946.52</v>
      </c>
      <c r="F15" s="33" t="s">
        <v>134</v>
      </c>
    </row>
    <row r="16" spans="1:11" ht="21.75" customHeight="1" x14ac:dyDescent="0.3">
      <c r="A16" s="28" t="s">
        <v>16</v>
      </c>
      <c r="B16" s="17">
        <f>'Trimestre 4'!C1</f>
        <v>39</v>
      </c>
      <c r="C16" s="29">
        <f>'Trimestre 4'!B1</f>
        <v>56362.7</v>
      </c>
      <c r="D16" s="29">
        <f>'Trimestre 4'!G1</f>
        <v>-25.730749059218244</v>
      </c>
      <c r="E16" s="29">
        <v>48736.68</v>
      </c>
      <c r="F16" s="33" t="s">
        <v>135</v>
      </c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3"/>
  <sheetViews>
    <sheetView workbookViewId="0"/>
  </sheetViews>
  <sheetFormatPr defaultRowHeight="14.4" x14ac:dyDescent="0.3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 x14ac:dyDescent="0.3">
      <c r="B1" s="15">
        <f>SUM(B4:B195)</f>
        <v>28214.129999999997</v>
      </c>
      <c r="C1">
        <f>COUNTA(A4:A203)</f>
        <v>24</v>
      </c>
      <c r="G1" s="16">
        <f>IF(B1&lt;&gt;0,H1/B1,0)</f>
        <v>-19.094811713138064</v>
      </c>
      <c r="H1" s="15">
        <f>SUM(H4:H195)</f>
        <v>-538743.5</v>
      </c>
    </row>
    <row r="3" spans="1:8" s="11" customFormat="1" ht="43.2" x14ac:dyDescent="0.3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3">
      <c r="A4" s="19" t="s">
        <v>22</v>
      </c>
      <c r="B4" s="12">
        <v>100</v>
      </c>
      <c r="C4" s="13">
        <v>44435</v>
      </c>
      <c r="D4" s="13">
        <v>44238</v>
      </c>
      <c r="E4" s="13"/>
      <c r="F4" s="13"/>
      <c r="G4" s="1">
        <f>D4-C4-(F4-E4)</f>
        <v>-197</v>
      </c>
      <c r="H4" s="12">
        <f>B4*G4</f>
        <v>-19700</v>
      </c>
    </row>
    <row r="5" spans="1:8" x14ac:dyDescent="0.3">
      <c r="A5" s="19" t="s">
        <v>23</v>
      </c>
      <c r="B5" s="12">
        <v>1050</v>
      </c>
      <c r="C5" s="13">
        <v>44241</v>
      </c>
      <c r="D5" s="13">
        <v>44260</v>
      </c>
      <c r="E5" s="13"/>
      <c r="F5" s="13"/>
      <c r="G5" s="1">
        <f t="shared" ref="G5:G68" si="0">D5-C5-(F5-E5)</f>
        <v>19</v>
      </c>
      <c r="H5" s="12">
        <f t="shared" ref="H5:H68" si="1">B5*G5</f>
        <v>19950</v>
      </c>
    </row>
    <row r="6" spans="1:8" x14ac:dyDescent="0.3">
      <c r="A6" s="19" t="s">
        <v>24</v>
      </c>
      <c r="B6" s="12">
        <v>430</v>
      </c>
      <c r="C6" s="13">
        <v>44252</v>
      </c>
      <c r="D6" s="13">
        <v>44260</v>
      </c>
      <c r="E6" s="13"/>
      <c r="F6" s="13"/>
      <c r="G6" s="1">
        <f t="shared" si="0"/>
        <v>8</v>
      </c>
      <c r="H6" s="12">
        <f t="shared" si="1"/>
        <v>3440</v>
      </c>
    </row>
    <row r="7" spans="1:8" x14ac:dyDescent="0.3">
      <c r="A7" s="19" t="s">
        <v>25</v>
      </c>
      <c r="B7" s="12">
        <v>600</v>
      </c>
      <c r="C7" s="13">
        <v>44266</v>
      </c>
      <c r="D7" s="13">
        <v>44260</v>
      </c>
      <c r="E7" s="13"/>
      <c r="F7" s="13"/>
      <c r="G7" s="1">
        <f t="shared" si="0"/>
        <v>-6</v>
      </c>
      <c r="H7" s="12">
        <f t="shared" si="1"/>
        <v>-3600</v>
      </c>
    </row>
    <row r="8" spans="1:8" x14ac:dyDescent="0.3">
      <c r="A8" s="19" t="s">
        <v>26</v>
      </c>
      <c r="B8" s="12">
        <v>541.4</v>
      </c>
      <c r="C8" s="13">
        <v>44239</v>
      </c>
      <c r="D8" s="13">
        <v>44260</v>
      </c>
      <c r="E8" s="13"/>
      <c r="F8" s="13"/>
      <c r="G8" s="1">
        <f t="shared" si="0"/>
        <v>21</v>
      </c>
      <c r="H8" s="12">
        <f t="shared" si="1"/>
        <v>11369.4</v>
      </c>
    </row>
    <row r="9" spans="1:8" x14ac:dyDescent="0.3">
      <c r="A9" s="19" t="s">
        <v>27</v>
      </c>
      <c r="B9" s="12">
        <v>28</v>
      </c>
      <c r="C9" s="13">
        <v>44240</v>
      </c>
      <c r="D9" s="13">
        <v>44260</v>
      </c>
      <c r="E9" s="13"/>
      <c r="F9" s="13"/>
      <c r="G9" s="1">
        <f t="shared" si="0"/>
        <v>20</v>
      </c>
      <c r="H9" s="12">
        <f t="shared" si="1"/>
        <v>560</v>
      </c>
    </row>
    <row r="10" spans="1:8" x14ac:dyDescent="0.3">
      <c r="A10" s="19" t="s">
        <v>28</v>
      </c>
      <c r="B10" s="12">
        <v>146.12</v>
      </c>
      <c r="C10" s="13">
        <v>44238</v>
      </c>
      <c r="D10" s="13">
        <v>44260</v>
      </c>
      <c r="E10" s="13"/>
      <c r="F10" s="13"/>
      <c r="G10" s="1">
        <f t="shared" si="0"/>
        <v>22</v>
      </c>
      <c r="H10" s="12">
        <f t="shared" si="1"/>
        <v>3214.6400000000003</v>
      </c>
    </row>
    <row r="11" spans="1:8" x14ac:dyDescent="0.3">
      <c r="A11" s="19" t="s">
        <v>29</v>
      </c>
      <c r="B11" s="12">
        <v>297.06</v>
      </c>
      <c r="C11" s="13">
        <v>44252</v>
      </c>
      <c r="D11" s="13">
        <v>44260</v>
      </c>
      <c r="E11" s="13"/>
      <c r="F11" s="13"/>
      <c r="G11" s="1">
        <f t="shared" si="0"/>
        <v>8</v>
      </c>
      <c r="H11" s="12">
        <f t="shared" si="1"/>
        <v>2376.48</v>
      </c>
    </row>
    <row r="12" spans="1:8" x14ac:dyDescent="0.3">
      <c r="A12" s="19" t="s">
        <v>30</v>
      </c>
      <c r="B12" s="12">
        <v>800</v>
      </c>
      <c r="C12" s="13">
        <v>44267</v>
      </c>
      <c r="D12" s="13">
        <v>44260</v>
      </c>
      <c r="E12" s="13"/>
      <c r="F12" s="13"/>
      <c r="G12" s="1">
        <f t="shared" si="0"/>
        <v>-7</v>
      </c>
      <c r="H12" s="12">
        <f t="shared" si="1"/>
        <v>-5600</v>
      </c>
    </row>
    <row r="13" spans="1:8" x14ac:dyDescent="0.3">
      <c r="A13" s="19" t="s">
        <v>31</v>
      </c>
      <c r="B13" s="12">
        <v>400</v>
      </c>
      <c r="C13" s="13">
        <v>44265</v>
      </c>
      <c r="D13" s="13">
        <v>44260</v>
      </c>
      <c r="E13" s="13"/>
      <c r="F13" s="13"/>
      <c r="G13" s="1">
        <f t="shared" si="0"/>
        <v>-5</v>
      </c>
      <c r="H13" s="12">
        <f t="shared" si="1"/>
        <v>-2000</v>
      </c>
    </row>
    <row r="14" spans="1:8" x14ac:dyDescent="0.3">
      <c r="A14" s="19" t="s">
        <v>32</v>
      </c>
      <c r="B14" s="12">
        <v>120</v>
      </c>
      <c r="C14" s="13">
        <v>44273</v>
      </c>
      <c r="D14" s="13">
        <v>44252</v>
      </c>
      <c r="E14" s="13"/>
      <c r="F14" s="13"/>
      <c r="G14" s="1">
        <f t="shared" si="0"/>
        <v>-21</v>
      </c>
      <c r="H14" s="12">
        <f t="shared" si="1"/>
        <v>-2520</v>
      </c>
    </row>
    <row r="15" spans="1:8" x14ac:dyDescent="0.3">
      <c r="A15" s="19" t="s">
        <v>33</v>
      </c>
      <c r="B15" s="12">
        <v>6.27</v>
      </c>
      <c r="C15" s="13">
        <v>44273</v>
      </c>
      <c r="D15" s="13">
        <v>44384</v>
      </c>
      <c r="E15" s="13"/>
      <c r="F15" s="13"/>
      <c r="G15" s="1">
        <f t="shared" si="0"/>
        <v>111</v>
      </c>
      <c r="H15" s="12">
        <f t="shared" si="1"/>
        <v>695.96999999999991</v>
      </c>
    </row>
    <row r="16" spans="1:8" x14ac:dyDescent="0.3">
      <c r="A16" s="19" t="s">
        <v>34</v>
      </c>
      <c r="B16" s="12">
        <v>5963.78</v>
      </c>
      <c r="C16" s="13">
        <v>44283</v>
      </c>
      <c r="D16" s="13">
        <v>44260</v>
      </c>
      <c r="E16" s="13"/>
      <c r="F16" s="13"/>
      <c r="G16" s="1">
        <f t="shared" si="0"/>
        <v>-23</v>
      </c>
      <c r="H16" s="12">
        <f t="shared" si="1"/>
        <v>-137166.94</v>
      </c>
    </row>
    <row r="17" spans="1:8" x14ac:dyDescent="0.3">
      <c r="A17" s="19" t="s">
        <v>35</v>
      </c>
      <c r="B17" s="12">
        <v>650</v>
      </c>
      <c r="C17" s="13">
        <v>44286</v>
      </c>
      <c r="D17" s="13">
        <v>44260</v>
      </c>
      <c r="E17" s="13"/>
      <c r="F17" s="13"/>
      <c r="G17" s="1">
        <f t="shared" si="0"/>
        <v>-26</v>
      </c>
      <c r="H17" s="12">
        <f t="shared" si="1"/>
        <v>-16900</v>
      </c>
    </row>
    <row r="18" spans="1:8" x14ac:dyDescent="0.3">
      <c r="A18" s="19" t="s">
        <v>36</v>
      </c>
      <c r="B18" s="12">
        <v>13886.33</v>
      </c>
      <c r="C18" s="13">
        <v>44295</v>
      </c>
      <c r="D18" s="13">
        <v>44270</v>
      </c>
      <c r="E18" s="13"/>
      <c r="F18" s="13"/>
      <c r="G18" s="1">
        <f t="shared" si="0"/>
        <v>-25</v>
      </c>
      <c r="H18" s="12">
        <f t="shared" si="1"/>
        <v>-347158.25</v>
      </c>
    </row>
    <row r="19" spans="1:8" x14ac:dyDescent="0.3">
      <c r="A19" s="19" t="s">
        <v>37</v>
      </c>
      <c r="B19" s="12">
        <v>1200</v>
      </c>
      <c r="C19" s="13">
        <v>44297</v>
      </c>
      <c r="D19" s="13">
        <v>44284</v>
      </c>
      <c r="E19" s="13"/>
      <c r="F19" s="13"/>
      <c r="G19" s="1">
        <f t="shared" si="0"/>
        <v>-13</v>
      </c>
      <c r="H19" s="12">
        <f t="shared" si="1"/>
        <v>-15600</v>
      </c>
    </row>
    <row r="20" spans="1:8" x14ac:dyDescent="0.3">
      <c r="A20" s="19" t="s">
        <v>38</v>
      </c>
      <c r="B20" s="12">
        <v>968.9</v>
      </c>
      <c r="C20" s="13">
        <v>44301</v>
      </c>
      <c r="D20" s="13">
        <v>44284</v>
      </c>
      <c r="E20" s="13"/>
      <c r="F20" s="13"/>
      <c r="G20" s="1">
        <f t="shared" si="0"/>
        <v>-17</v>
      </c>
      <c r="H20" s="12">
        <f t="shared" si="1"/>
        <v>-16471.3</v>
      </c>
    </row>
    <row r="21" spans="1:8" x14ac:dyDescent="0.3">
      <c r="A21" s="19" t="s">
        <v>39</v>
      </c>
      <c r="B21" s="12">
        <v>625</v>
      </c>
      <c r="C21" s="13">
        <v>44301</v>
      </c>
      <c r="D21" s="13">
        <v>44286</v>
      </c>
      <c r="E21" s="13"/>
      <c r="F21" s="13"/>
      <c r="G21" s="1">
        <f t="shared" si="0"/>
        <v>-15</v>
      </c>
      <c r="H21" s="12">
        <f t="shared" si="1"/>
        <v>-9375</v>
      </c>
    </row>
    <row r="22" spans="1:8" x14ac:dyDescent="0.3">
      <c r="A22" s="19" t="s">
        <v>40</v>
      </c>
      <c r="B22" s="12">
        <v>246.46</v>
      </c>
      <c r="C22" s="13">
        <v>44293</v>
      </c>
      <c r="D22" s="13">
        <v>44286</v>
      </c>
      <c r="E22" s="13"/>
      <c r="F22" s="13"/>
      <c r="G22" s="1">
        <f t="shared" si="0"/>
        <v>-7</v>
      </c>
      <c r="H22" s="12">
        <f t="shared" si="1"/>
        <v>-1725.22</v>
      </c>
    </row>
    <row r="23" spans="1:8" x14ac:dyDescent="0.3">
      <c r="A23" s="19" t="s">
        <v>41</v>
      </c>
      <c r="B23" s="12">
        <v>7.42</v>
      </c>
      <c r="C23" s="13">
        <v>44295</v>
      </c>
      <c r="D23" s="13">
        <v>44308</v>
      </c>
      <c r="E23" s="13"/>
      <c r="F23" s="13"/>
      <c r="G23" s="1">
        <f t="shared" si="0"/>
        <v>13</v>
      </c>
      <c r="H23" s="12">
        <f t="shared" si="1"/>
        <v>96.46</v>
      </c>
    </row>
    <row r="24" spans="1:8" x14ac:dyDescent="0.3">
      <c r="A24" s="19" t="s">
        <v>42</v>
      </c>
      <c r="B24" s="12">
        <v>5.46</v>
      </c>
      <c r="C24" s="13">
        <v>44293</v>
      </c>
      <c r="D24" s="13">
        <v>44308</v>
      </c>
      <c r="E24" s="13"/>
      <c r="F24" s="13"/>
      <c r="G24" s="1">
        <f t="shared" si="0"/>
        <v>15</v>
      </c>
      <c r="H24" s="12">
        <f t="shared" si="1"/>
        <v>81.900000000000006</v>
      </c>
    </row>
    <row r="25" spans="1:8" x14ac:dyDescent="0.3">
      <c r="A25" s="19" t="s">
        <v>43</v>
      </c>
      <c r="B25" s="12">
        <v>6.27</v>
      </c>
      <c r="C25" s="13">
        <v>44294</v>
      </c>
      <c r="D25" s="13">
        <v>44308</v>
      </c>
      <c r="E25" s="13"/>
      <c r="F25" s="13"/>
      <c r="G25" s="1">
        <f t="shared" si="0"/>
        <v>14</v>
      </c>
      <c r="H25" s="12">
        <f t="shared" si="1"/>
        <v>87.78</v>
      </c>
    </row>
    <row r="26" spans="1:8" x14ac:dyDescent="0.3">
      <c r="A26" s="19" t="s">
        <v>44</v>
      </c>
      <c r="B26" s="12">
        <v>8.91</v>
      </c>
      <c r="C26" s="13">
        <v>44295</v>
      </c>
      <c r="D26" s="13">
        <v>44308</v>
      </c>
      <c r="E26" s="13"/>
      <c r="F26" s="13"/>
      <c r="G26" s="1">
        <f t="shared" si="0"/>
        <v>13</v>
      </c>
      <c r="H26" s="12">
        <f t="shared" si="1"/>
        <v>115.83</v>
      </c>
    </row>
    <row r="27" spans="1:8" x14ac:dyDescent="0.3">
      <c r="A27" s="19" t="s">
        <v>45</v>
      </c>
      <c r="B27" s="12">
        <v>126.75</v>
      </c>
      <c r="C27" s="13">
        <v>44309</v>
      </c>
      <c r="D27" s="13">
        <v>44286</v>
      </c>
      <c r="E27" s="13"/>
      <c r="F27" s="13"/>
      <c r="G27" s="1">
        <f t="shared" si="0"/>
        <v>-23</v>
      </c>
      <c r="H27" s="12">
        <f t="shared" si="1"/>
        <v>-2915.25</v>
      </c>
    </row>
    <row r="28" spans="1:8" x14ac:dyDescent="0.3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3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3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3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3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3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3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3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3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3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3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3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3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3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3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3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3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3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3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3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3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3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3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3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3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3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3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3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3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3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3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3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3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3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3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3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3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3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3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3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3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3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3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3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3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3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3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3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3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3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3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3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3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3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3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3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3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3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3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3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3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3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3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3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3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3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3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3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3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3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3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3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3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3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3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3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3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3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3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3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3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3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3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3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3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3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3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3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3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3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3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3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3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3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3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3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3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3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3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3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3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3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3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3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3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3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3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3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3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3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3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3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3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3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3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3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3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3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3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3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3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3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3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3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3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3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3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3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3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3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3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3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3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3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3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3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3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3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3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3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3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3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3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3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3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3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3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3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3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3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3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3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3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3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3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3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3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3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3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3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3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3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3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3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3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3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3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3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3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3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3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3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3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3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3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3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3"/>
  <sheetViews>
    <sheetView workbookViewId="0"/>
  </sheetViews>
  <sheetFormatPr defaultRowHeight="14.4" x14ac:dyDescent="0.3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 x14ac:dyDescent="0.3">
      <c r="B1" s="15">
        <f>SUM(B4:B195)</f>
        <v>21144.289999999997</v>
      </c>
      <c r="C1">
        <f>COUNTA(A4:A203)</f>
        <v>26</v>
      </c>
      <c r="G1" s="16">
        <f>IF(B1&lt;&gt;0,H1/B1,0)</f>
        <v>-19.098582170411017</v>
      </c>
      <c r="H1" s="15">
        <f>SUM(H4:H195)</f>
        <v>-403825.9599999999</v>
      </c>
    </row>
    <row r="3" spans="1:8" s="11" customFormat="1" ht="43.2" x14ac:dyDescent="0.3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3">
      <c r="A4" s="19" t="s">
        <v>46</v>
      </c>
      <c r="B4" s="12">
        <v>640.67999999999995</v>
      </c>
      <c r="C4" s="13">
        <v>44317</v>
      </c>
      <c r="D4" s="13">
        <v>44308</v>
      </c>
      <c r="E4" s="13"/>
      <c r="F4" s="13"/>
      <c r="G4" s="1">
        <f>D4-C4-(F4-E4)</f>
        <v>-9</v>
      </c>
      <c r="H4" s="12">
        <f>B4*G4</f>
        <v>-5766.12</v>
      </c>
    </row>
    <row r="5" spans="1:8" x14ac:dyDescent="0.3">
      <c r="A5" s="19" t="s">
        <v>47</v>
      </c>
      <c r="B5" s="12">
        <v>127.13</v>
      </c>
      <c r="C5" s="13">
        <v>44322</v>
      </c>
      <c r="D5" s="13">
        <v>44308</v>
      </c>
      <c r="E5" s="13"/>
      <c r="F5" s="13"/>
      <c r="G5" s="1">
        <f t="shared" ref="G5:G68" si="0">D5-C5-(F5-E5)</f>
        <v>-14</v>
      </c>
      <c r="H5" s="12">
        <f t="shared" ref="H5:H68" si="1">B5*G5</f>
        <v>-1779.82</v>
      </c>
    </row>
    <row r="6" spans="1:8" x14ac:dyDescent="0.3">
      <c r="A6" s="19" t="s">
        <v>48</v>
      </c>
      <c r="B6" s="12">
        <v>5.46</v>
      </c>
      <c r="C6" s="13">
        <v>44315</v>
      </c>
      <c r="D6" s="13">
        <v>44308</v>
      </c>
      <c r="E6" s="13"/>
      <c r="F6" s="13"/>
      <c r="G6" s="1">
        <f t="shared" si="0"/>
        <v>-7</v>
      </c>
      <c r="H6" s="12">
        <f t="shared" si="1"/>
        <v>-38.22</v>
      </c>
    </row>
    <row r="7" spans="1:8" x14ac:dyDescent="0.3">
      <c r="A7" s="19" t="s">
        <v>49</v>
      </c>
      <c r="B7" s="12">
        <v>215.96</v>
      </c>
      <c r="C7" s="13">
        <v>44322</v>
      </c>
      <c r="D7" s="13">
        <v>44308</v>
      </c>
      <c r="E7" s="13"/>
      <c r="F7" s="13"/>
      <c r="G7" s="1">
        <f t="shared" si="0"/>
        <v>-14</v>
      </c>
      <c r="H7" s="12">
        <f t="shared" si="1"/>
        <v>-3023.44</v>
      </c>
    </row>
    <row r="8" spans="1:8" x14ac:dyDescent="0.3">
      <c r="A8" s="19" t="s">
        <v>50</v>
      </c>
      <c r="B8" s="12">
        <v>1570</v>
      </c>
      <c r="C8" s="13">
        <v>44322</v>
      </c>
      <c r="D8" s="13">
        <v>44308</v>
      </c>
      <c r="E8" s="13"/>
      <c r="F8" s="13"/>
      <c r="G8" s="1">
        <f t="shared" si="0"/>
        <v>-14</v>
      </c>
      <c r="H8" s="12">
        <f t="shared" si="1"/>
        <v>-21980</v>
      </c>
    </row>
    <row r="9" spans="1:8" x14ac:dyDescent="0.3">
      <c r="A9" s="19" t="s">
        <v>51</v>
      </c>
      <c r="B9" s="12">
        <v>870</v>
      </c>
      <c r="C9" s="13">
        <v>44322</v>
      </c>
      <c r="D9" s="13">
        <v>44308</v>
      </c>
      <c r="E9" s="13"/>
      <c r="F9" s="13"/>
      <c r="G9" s="1">
        <f t="shared" si="0"/>
        <v>-14</v>
      </c>
      <c r="H9" s="12">
        <f t="shared" si="1"/>
        <v>-12180</v>
      </c>
    </row>
    <row r="10" spans="1:8" x14ac:dyDescent="0.3">
      <c r="A10" s="19" t="s">
        <v>52</v>
      </c>
      <c r="B10" s="12">
        <v>120</v>
      </c>
      <c r="C10" s="13">
        <v>44332</v>
      </c>
      <c r="D10" s="13">
        <v>44308</v>
      </c>
      <c r="E10" s="13"/>
      <c r="F10" s="13"/>
      <c r="G10" s="1">
        <f t="shared" si="0"/>
        <v>-24</v>
      </c>
      <c r="H10" s="12">
        <f t="shared" si="1"/>
        <v>-2880</v>
      </c>
    </row>
    <row r="11" spans="1:8" x14ac:dyDescent="0.3">
      <c r="A11" s="19" t="s">
        <v>53</v>
      </c>
      <c r="B11" s="12">
        <v>4600</v>
      </c>
      <c r="C11" s="13">
        <v>44338</v>
      </c>
      <c r="D11" s="13">
        <v>44322</v>
      </c>
      <c r="E11" s="13"/>
      <c r="F11" s="13"/>
      <c r="G11" s="1">
        <f t="shared" si="0"/>
        <v>-16</v>
      </c>
      <c r="H11" s="12">
        <f t="shared" si="1"/>
        <v>-73600</v>
      </c>
    </row>
    <row r="12" spans="1:8" x14ac:dyDescent="0.3">
      <c r="A12" s="19" t="s">
        <v>54</v>
      </c>
      <c r="B12" s="12">
        <v>2422.1999999999998</v>
      </c>
      <c r="C12" s="13">
        <v>44343</v>
      </c>
      <c r="D12" s="13">
        <v>44322</v>
      </c>
      <c r="E12" s="13"/>
      <c r="F12" s="13"/>
      <c r="G12" s="1">
        <f t="shared" si="0"/>
        <v>-21</v>
      </c>
      <c r="H12" s="12">
        <f t="shared" si="1"/>
        <v>-50866.2</v>
      </c>
    </row>
    <row r="13" spans="1:8" x14ac:dyDescent="0.3">
      <c r="A13" s="19" t="s">
        <v>55</v>
      </c>
      <c r="B13" s="12">
        <v>580.29999999999995</v>
      </c>
      <c r="C13" s="13">
        <v>44336</v>
      </c>
      <c r="D13" s="13">
        <v>44322</v>
      </c>
      <c r="E13" s="13"/>
      <c r="F13" s="13"/>
      <c r="G13" s="1">
        <f t="shared" si="0"/>
        <v>-14</v>
      </c>
      <c r="H13" s="12">
        <f t="shared" si="1"/>
        <v>-8124.1999999999989</v>
      </c>
    </row>
    <row r="14" spans="1:8" x14ac:dyDescent="0.3">
      <c r="A14" s="19" t="s">
        <v>56</v>
      </c>
      <c r="B14" s="12">
        <v>958.5</v>
      </c>
      <c r="C14" s="13">
        <v>44336</v>
      </c>
      <c r="D14" s="13">
        <v>44322</v>
      </c>
      <c r="E14" s="13"/>
      <c r="F14" s="13"/>
      <c r="G14" s="1">
        <f t="shared" si="0"/>
        <v>-14</v>
      </c>
      <c r="H14" s="12">
        <f t="shared" si="1"/>
        <v>-13419</v>
      </c>
    </row>
    <row r="15" spans="1:8" x14ac:dyDescent="0.3">
      <c r="A15" s="19" t="s">
        <v>57</v>
      </c>
      <c r="B15" s="12">
        <v>2441.41</v>
      </c>
      <c r="C15" s="13">
        <v>44352</v>
      </c>
      <c r="D15" s="13">
        <v>44335</v>
      </c>
      <c r="E15" s="13"/>
      <c r="F15" s="13"/>
      <c r="G15" s="1">
        <f t="shared" si="0"/>
        <v>-17</v>
      </c>
      <c r="H15" s="12">
        <f t="shared" si="1"/>
        <v>-41503.97</v>
      </c>
    </row>
    <row r="16" spans="1:8" x14ac:dyDescent="0.3">
      <c r="A16" s="19" t="s">
        <v>58</v>
      </c>
      <c r="B16" s="12">
        <v>1250</v>
      </c>
      <c r="C16" s="13">
        <v>44365</v>
      </c>
      <c r="D16" s="13">
        <v>44335</v>
      </c>
      <c r="E16" s="13"/>
      <c r="F16" s="13"/>
      <c r="G16" s="1">
        <f t="shared" si="0"/>
        <v>-30</v>
      </c>
      <c r="H16" s="12">
        <f t="shared" si="1"/>
        <v>-37500</v>
      </c>
    </row>
    <row r="17" spans="1:8" x14ac:dyDescent="0.3">
      <c r="A17" s="19" t="s">
        <v>59</v>
      </c>
      <c r="B17" s="12">
        <v>744.5</v>
      </c>
      <c r="C17" s="13">
        <v>44358</v>
      </c>
      <c r="D17" s="13">
        <v>44335</v>
      </c>
      <c r="E17" s="13"/>
      <c r="F17" s="13"/>
      <c r="G17" s="1">
        <f t="shared" si="0"/>
        <v>-23</v>
      </c>
      <c r="H17" s="12">
        <f t="shared" si="1"/>
        <v>-17123.5</v>
      </c>
    </row>
    <row r="18" spans="1:8" x14ac:dyDescent="0.3">
      <c r="A18" s="19" t="s">
        <v>60</v>
      </c>
      <c r="B18" s="12">
        <v>187.92</v>
      </c>
      <c r="C18" s="13">
        <v>44365</v>
      </c>
      <c r="D18" s="13">
        <v>44335</v>
      </c>
      <c r="E18" s="13"/>
      <c r="F18" s="13"/>
      <c r="G18" s="1">
        <f t="shared" si="0"/>
        <v>-30</v>
      </c>
      <c r="H18" s="12">
        <f t="shared" si="1"/>
        <v>-5637.5999999999995</v>
      </c>
    </row>
    <row r="19" spans="1:8" x14ac:dyDescent="0.3">
      <c r="A19" s="19" t="s">
        <v>61</v>
      </c>
      <c r="B19" s="12">
        <v>130</v>
      </c>
      <c r="C19" s="13">
        <v>44365</v>
      </c>
      <c r="D19" s="13">
        <v>44335</v>
      </c>
      <c r="E19" s="13"/>
      <c r="F19" s="13"/>
      <c r="G19" s="1">
        <f t="shared" si="0"/>
        <v>-30</v>
      </c>
      <c r="H19" s="12">
        <f t="shared" si="1"/>
        <v>-3900</v>
      </c>
    </row>
    <row r="20" spans="1:8" x14ac:dyDescent="0.3">
      <c r="A20" s="19" t="s">
        <v>62</v>
      </c>
      <c r="B20" s="12">
        <v>6.27</v>
      </c>
      <c r="C20" s="13">
        <v>44342</v>
      </c>
      <c r="D20" s="13">
        <v>44337</v>
      </c>
      <c r="E20" s="13"/>
      <c r="F20" s="13"/>
      <c r="G20" s="1">
        <f t="shared" si="0"/>
        <v>-5</v>
      </c>
      <c r="H20" s="12">
        <f t="shared" si="1"/>
        <v>-31.349999999999998</v>
      </c>
    </row>
    <row r="21" spans="1:8" x14ac:dyDescent="0.3">
      <c r="A21" s="19" t="s">
        <v>63</v>
      </c>
      <c r="B21" s="12">
        <v>1179.96</v>
      </c>
      <c r="C21" s="13">
        <v>44377</v>
      </c>
      <c r="D21" s="13">
        <v>44358</v>
      </c>
      <c r="E21" s="13"/>
      <c r="F21" s="13"/>
      <c r="G21" s="1">
        <f t="shared" si="0"/>
        <v>-19</v>
      </c>
      <c r="H21" s="12">
        <f t="shared" si="1"/>
        <v>-22419.24</v>
      </c>
    </row>
    <row r="22" spans="1:8" x14ac:dyDescent="0.3">
      <c r="A22" s="19" t="s">
        <v>64</v>
      </c>
      <c r="B22" s="12">
        <v>6.27</v>
      </c>
      <c r="C22" s="13">
        <v>44377</v>
      </c>
      <c r="D22" s="13">
        <v>44358</v>
      </c>
      <c r="E22" s="13"/>
      <c r="F22" s="13"/>
      <c r="G22" s="1">
        <f t="shared" si="0"/>
        <v>-19</v>
      </c>
      <c r="H22" s="12">
        <f t="shared" si="1"/>
        <v>-119.13</v>
      </c>
    </row>
    <row r="23" spans="1:8" x14ac:dyDescent="0.3">
      <c r="A23" s="19" t="s">
        <v>65</v>
      </c>
      <c r="B23" s="12">
        <v>203.53</v>
      </c>
      <c r="C23" s="13">
        <v>44387</v>
      </c>
      <c r="D23" s="13">
        <v>44358</v>
      </c>
      <c r="E23" s="13"/>
      <c r="F23" s="13"/>
      <c r="G23" s="1">
        <f t="shared" si="0"/>
        <v>-29</v>
      </c>
      <c r="H23" s="12">
        <f t="shared" si="1"/>
        <v>-5902.37</v>
      </c>
    </row>
    <row r="24" spans="1:8" x14ac:dyDescent="0.3">
      <c r="A24" s="19" t="s">
        <v>66</v>
      </c>
      <c r="B24" s="12">
        <v>624.20000000000005</v>
      </c>
      <c r="C24" s="13">
        <v>44387</v>
      </c>
      <c r="D24" s="13">
        <v>44358</v>
      </c>
      <c r="E24" s="13"/>
      <c r="F24" s="13"/>
      <c r="G24" s="1">
        <f t="shared" si="0"/>
        <v>-29</v>
      </c>
      <c r="H24" s="12">
        <f t="shared" si="1"/>
        <v>-18101.800000000003</v>
      </c>
    </row>
    <row r="25" spans="1:8" x14ac:dyDescent="0.3">
      <c r="A25" s="19" t="s">
        <v>67</v>
      </c>
      <c r="B25" s="12">
        <v>450</v>
      </c>
      <c r="C25" s="13">
        <v>44394</v>
      </c>
      <c r="D25" s="13">
        <v>44368</v>
      </c>
      <c r="E25" s="13"/>
      <c r="F25" s="13"/>
      <c r="G25" s="1">
        <f t="shared" si="0"/>
        <v>-26</v>
      </c>
      <c r="H25" s="12">
        <f t="shared" si="1"/>
        <v>-11700</v>
      </c>
    </row>
    <row r="26" spans="1:8" x14ac:dyDescent="0.3">
      <c r="A26" s="19" t="s">
        <v>68</v>
      </c>
      <c r="B26" s="12">
        <v>1390</v>
      </c>
      <c r="C26" s="13">
        <v>44393</v>
      </c>
      <c r="D26" s="13">
        <v>44368</v>
      </c>
      <c r="E26" s="13"/>
      <c r="F26" s="13"/>
      <c r="G26" s="1">
        <f t="shared" si="0"/>
        <v>-25</v>
      </c>
      <c r="H26" s="12">
        <f t="shared" si="1"/>
        <v>-34750</v>
      </c>
    </row>
    <row r="27" spans="1:8" x14ac:dyDescent="0.3">
      <c r="A27" s="19" t="s">
        <v>69</v>
      </c>
      <c r="B27" s="12">
        <v>200</v>
      </c>
      <c r="C27" s="13">
        <v>44398</v>
      </c>
      <c r="D27" s="13">
        <v>44368</v>
      </c>
      <c r="E27" s="13"/>
      <c r="F27" s="13"/>
      <c r="G27" s="1">
        <f t="shared" si="0"/>
        <v>-30</v>
      </c>
      <c r="H27" s="12">
        <f t="shared" si="1"/>
        <v>-6000</v>
      </c>
    </row>
    <row r="28" spans="1:8" x14ac:dyDescent="0.3">
      <c r="A28" s="19" t="s">
        <v>70</v>
      </c>
      <c r="B28" s="12">
        <v>100</v>
      </c>
      <c r="C28" s="13">
        <v>44394</v>
      </c>
      <c r="D28" s="13">
        <v>44368</v>
      </c>
      <c r="E28" s="13"/>
      <c r="F28" s="13"/>
      <c r="G28" s="1">
        <f t="shared" si="0"/>
        <v>-26</v>
      </c>
      <c r="H28" s="12">
        <f t="shared" si="1"/>
        <v>-2600</v>
      </c>
    </row>
    <row r="29" spans="1:8" x14ac:dyDescent="0.3">
      <c r="A29" s="19" t="s">
        <v>71</v>
      </c>
      <c r="B29" s="12">
        <v>120</v>
      </c>
      <c r="C29" s="13">
        <v>44392</v>
      </c>
      <c r="D29" s="13">
        <v>44368</v>
      </c>
      <c r="E29" s="13"/>
      <c r="F29" s="13"/>
      <c r="G29" s="1">
        <f t="shared" si="0"/>
        <v>-24</v>
      </c>
      <c r="H29" s="12">
        <f t="shared" si="1"/>
        <v>-2880</v>
      </c>
    </row>
    <row r="30" spans="1:8" x14ac:dyDescent="0.3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3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3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3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3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3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3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3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3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3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3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3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3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3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3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3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3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3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3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3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3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3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3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3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3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3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3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3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3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3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3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3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3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3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3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3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3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3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3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3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3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3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3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3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3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3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3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3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3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3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3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3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3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3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3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3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3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3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3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3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3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3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3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3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3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3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3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3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3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3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3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3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3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3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3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3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3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3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3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3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3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3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3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3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3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3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3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3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3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3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3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3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3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3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3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3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3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3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3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3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3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3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3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3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3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3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3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3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3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3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3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3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3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3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3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3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3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3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3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3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3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3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3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3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3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3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3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3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3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3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3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3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3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3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3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3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3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3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3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3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3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3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3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3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3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3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3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3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3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3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3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3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3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3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3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3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3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3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3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3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3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3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3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3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3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3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3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3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3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3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3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3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3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3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3"/>
  <sheetViews>
    <sheetView workbookViewId="0"/>
  </sheetViews>
  <sheetFormatPr defaultRowHeight="14.4" x14ac:dyDescent="0.3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 x14ac:dyDescent="0.3">
      <c r="B1" s="15">
        <f>SUM(B4:B195)</f>
        <v>11322.330000000002</v>
      </c>
      <c r="C1">
        <f>COUNTA(A4:A203)</f>
        <v>22</v>
      </c>
      <c r="G1" s="16">
        <f>IF(B1&lt;&gt;0,H1/B1,0)</f>
        <v>-22.334844506386933</v>
      </c>
      <c r="H1" s="15">
        <f>SUM(H4:H195)</f>
        <v>-252882.47999999998</v>
      </c>
    </row>
    <row r="3" spans="1:8" s="11" customFormat="1" ht="43.2" x14ac:dyDescent="0.3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3">
      <c r="A4" s="19" t="s">
        <v>72</v>
      </c>
      <c r="B4" s="12">
        <v>194.5</v>
      </c>
      <c r="C4" s="13">
        <v>44403</v>
      </c>
      <c r="D4" s="13">
        <v>44405</v>
      </c>
      <c r="E4" s="13"/>
      <c r="F4" s="13"/>
      <c r="G4" s="1">
        <f>D4-C4-(F4-E4)</f>
        <v>2</v>
      </c>
      <c r="H4" s="12">
        <f>B4*G4</f>
        <v>389</v>
      </c>
    </row>
    <row r="5" spans="1:8" x14ac:dyDescent="0.3">
      <c r="A5" s="19" t="s">
        <v>73</v>
      </c>
      <c r="B5" s="12">
        <v>29.48</v>
      </c>
      <c r="C5" s="13">
        <v>44412</v>
      </c>
      <c r="D5" s="13">
        <v>44411</v>
      </c>
      <c r="E5" s="13"/>
      <c r="F5" s="13"/>
      <c r="G5" s="1">
        <f t="shared" ref="G5:G68" si="0">D5-C5-(F5-E5)</f>
        <v>-1</v>
      </c>
      <c r="H5" s="12">
        <f t="shared" ref="H5:H68" si="1">B5*G5</f>
        <v>-29.48</v>
      </c>
    </row>
    <row r="6" spans="1:8" x14ac:dyDescent="0.3">
      <c r="A6" s="19" t="s">
        <v>74</v>
      </c>
      <c r="B6" s="12">
        <v>819.67</v>
      </c>
      <c r="C6" s="13">
        <v>44406</v>
      </c>
      <c r="D6" s="13">
        <v>44405</v>
      </c>
      <c r="E6" s="13"/>
      <c r="F6" s="13"/>
      <c r="G6" s="1">
        <f t="shared" si="0"/>
        <v>-1</v>
      </c>
      <c r="H6" s="12">
        <f t="shared" si="1"/>
        <v>-819.67</v>
      </c>
    </row>
    <row r="7" spans="1:8" x14ac:dyDescent="0.3">
      <c r="A7" s="19" t="s">
        <v>75</v>
      </c>
      <c r="B7" s="12">
        <v>1830.27</v>
      </c>
      <c r="C7" s="13">
        <v>44426</v>
      </c>
      <c r="D7" s="13">
        <v>44405</v>
      </c>
      <c r="E7" s="13"/>
      <c r="F7" s="13"/>
      <c r="G7" s="1">
        <f t="shared" si="0"/>
        <v>-21</v>
      </c>
      <c r="H7" s="12">
        <f t="shared" si="1"/>
        <v>-38435.67</v>
      </c>
    </row>
    <row r="8" spans="1:8" x14ac:dyDescent="0.3">
      <c r="A8" s="19" t="s">
        <v>76</v>
      </c>
      <c r="B8" s="12">
        <v>581.42999999999995</v>
      </c>
      <c r="C8" s="13">
        <v>44413</v>
      </c>
      <c r="D8" s="13">
        <v>44405</v>
      </c>
      <c r="E8" s="13"/>
      <c r="F8" s="13"/>
      <c r="G8" s="1">
        <f t="shared" si="0"/>
        <v>-8</v>
      </c>
      <c r="H8" s="12">
        <f t="shared" si="1"/>
        <v>-4651.4399999999996</v>
      </c>
    </row>
    <row r="9" spans="1:8" x14ac:dyDescent="0.3">
      <c r="A9" s="19" t="s">
        <v>77</v>
      </c>
      <c r="B9" s="12">
        <v>5.46</v>
      </c>
      <c r="C9" s="13">
        <v>44406</v>
      </c>
      <c r="D9" s="13">
        <v>44405</v>
      </c>
      <c r="E9" s="13"/>
      <c r="F9" s="13"/>
      <c r="G9" s="1">
        <f t="shared" si="0"/>
        <v>-1</v>
      </c>
      <c r="H9" s="12">
        <f t="shared" si="1"/>
        <v>-5.46</v>
      </c>
    </row>
    <row r="10" spans="1:8" x14ac:dyDescent="0.3">
      <c r="A10" s="19" t="s">
        <v>78</v>
      </c>
      <c r="B10" s="12">
        <v>249.45</v>
      </c>
      <c r="C10" s="13">
        <v>44435</v>
      </c>
      <c r="D10" s="13">
        <v>44405</v>
      </c>
      <c r="E10" s="13"/>
      <c r="F10" s="13"/>
      <c r="G10" s="1">
        <f t="shared" si="0"/>
        <v>-30</v>
      </c>
      <c r="H10" s="12">
        <f t="shared" si="1"/>
        <v>-7483.5</v>
      </c>
    </row>
    <row r="11" spans="1:8" x14ac:dyDescent="0.3">
      <c r="A11" s="19" t="s">
        <v>79</v>
      </c>
      <c r="B11" s="12">
        <v>21.39</v>
      </c>
      <c r="C11" s="13">
        <v>44423</v>
      </c>
      <c r="D11" s="13">
        <v>44405</v>
      </c>
      <c r="E11" s="13"/>
      <c r="F11" s="13"/>
      <c r="G11" s="1">
        <f t="shared" si="0"/>
        <v>-18</v>
      </c>
      <c r="H11" s="12">
        <f t="shared" si="1"/>
        <v>-385.02</v>
      </c>
    </row>
    <row r="12" spans="1:8" x14ac:dyDescent="0.3">
      <c r="A12" s="19" t="s">
        <v>80</v>
      </c>
      <c r="B12" s="12">
        <v>325.77999999999997</v>
      </c>
      <c r="C12" s="13">
        <v>44424</v>
      </c>
      <c r="D12" s="13">
        <v>44405</v>
      </c>
      <c r="E12" s="13"/>
      <c r="F12" s="13"/>
      <c r="G12" s="1">
        <f t="shared" si="0"/>
        <v>-19</v>
      </c>
      <c r="H12" s="12">
        <f t="shared" si="1"/>
        <v>-6189.82</v>
      </c>
    </row>
    <row r="13" spans="1:8" x14ac:dyDescent="0.3">
      <c r="A13" s="19" t="s">
        <v>81</v>
      </c>
      <c r="B13" s="12">
        <v>402.92</v>
      </c>
      <c r="C13" s="13">
        <v>44431</v>
      </c>
      <c r="D13" s="13">
        <v>44405</v>
      </c>
      <c r="E13" s="13"/>
      <c r="F13" s="13"/>
      <c r="G13" s="1">
        <f t="shared" si="0"/>
        <v>-26</v>
      </c>
      <c r="H13" s="12">
        <f t="shared" si="1"/>
        <v>-10475.92</v>
      </c>
    </row>
    <row r="14" spans="1:8" x14ac:dyDescent="0.3">
      <c r="A14" s="19" t="s">
        <v>82</v>
      </c>
      <c r="B14" s="12">
        <v>516.08000000000004</v>
      </c>
      <c r="C14" s="13">
        <v>44434</v>
      </c>
      <c r="D14" s="13">
        <v>44405</v>
      </c>
      <c r="E14" s="13"/>
      <c r="F14" s="13"/>
      <c r="G14" s="1">
        <f t="shared" si="0"/>
        <v>-29</v>
      </c>
      <c r="H14" s="12">
        <f t="shared" si="1"/>
        <v>-14966.320000000002</v>
      </c>
    </row>
    <row r="15" spans="1:8" x14ac:dyDescent="0.3">
      <c r="A15" s="19" t="s">
        <v>83</v>
      </c>
      <c r="B15" s="12">
        <v>516.23</v>
      </c>
      <c r="C15" s="13">
        <v>44434</v>
      </c>
      <c r="D15" s="13">
        <v>44405</v>
      </c>
      <c r="E15" s="13"/>
      <c r="F15" s="13"/>
      <c r="G15" s="1">
        <f t="shared" si="0"/>
        <v>-29</v>
      </c>
      <c r="H15" s="12">
        <f t="shared" si="1"/>
        <v>-14970.67</v>
      </c>
    </row>
    <row r="16" spans="1:8" x14ac:dyDescent="0.3">
      <c r="A16" s="19" t="s">
        <v>84</v>
      </c>
      <c r="B16" s="12">
        <v>1600</v>
      </c>
      <c r="C16" s="13">
        <v>44438</v>
      </c>
      <c r="D16" s="13">
        <v>44411</v>
      </c>
      <c r="E16" s="13"/>
      <c r="F16" s="13"/>
      <c r="G16" s="1">
        <f t="shared" si="0"/>
        <v>-27</v>
      </c>
      <c r="H16" s="12">
        <f t="shared" si="1"/>
        <v>-43200</v>
      </c>
    </row>
    <row r="17" spans="1:8" x14ac:dyDescent="0.3">
      <c r="A17" s="19" t="s">
        <v>85</v>
      </c>
      <c r="B17" s="12">
        <v>1600</v>
      </c>
      <c r="C17" s="13">
        <v>44441</v>
      </c>
      <c r="D17" s="13">
        <v>44411</v>
      </c>
      <c r="E17" s="13"/>
      <c r="F17" s="13"/>
      <c r="G17" s="1">
        <f t="shared" si="0"/>
        <v>-30</v>
      </c>
      <c r="H17" s="12">
        <f t="shared" si="1"/>
        <v>-48000</v>
      </c>
    </row>
    <row r="18" spans="1:8" x14ac:dyDescent="0.3">
      <c r="A18" s="19" t="s">
        <v>86</v>
      </c>
      <c r="B18" s="12">
        <v>252.45</v>
      </c>
      <c r="C18" s="13">
        <v>44440</v>
      </c>
      <c r="D18" s="13">
        <v>44411</v>
      </c>
      <c r="E18" s="13"/>
      <c r="F18" s="13"/>
      <c r="G18" s="1">
        <f t="shared" si="0"/>
        <v>-29</v>
      </c>
      <c r="H18" s="12">
        <f t="shared" si="1"/>
        <v>-7321.0499999999993</v>
      </c>
    </row>
    <row r="19" spans="1:8" x14ac:dyDescent="0.3">
      <c r="A19" s="19" t="s">
        <v>87</v>
      </c>
      <c r="B19" s="12">
        <v>1745</v>
      </c>
      <c r="C19" s="13">
        <v>44451</v>
      </c>
      <c r="D19" s="13">
        <v>44427</v>
      </c>
      <c r="E19" s="13"/>
      <c r="F19" s="13"/>
      <c r="G19" s="1">
        <f t="shared" si="0"/>
        <v>-24</v>
      </c>
      <c r="H19" s="12">
        <f t="shared" si="1"/>
        <v>-41880</v>
      </c>
    </row>
    <row r="20" spans="1:8" x14ac:dyDescent="0.3">
      <c r="A20" s="19" t="s">
        <v>88</v>
      </c>
      <c r="B20" s="12">
        <v>120</v>
      </c>
      <c r="C20" s="13">
        <v>44454</v>
      </c>
      <c r="D20" s="13">
        <v>44427</v>
      </c>
      <c r="E20" s="13"/>
      <c r="F20" s="13"/>
      <c r="G20" s="1">
        <f t="shared" si="0"/>
        <v>-27</v>
      </c>
      <c r="H20" s="12">
        <f t="shared" si="1"/>
        <v>-3240</v>
      </c>
    </row>
    <row r="21" spans="1:8" x14ac:dyDescent="0.3">
      <c r="A21" s="19" t="s">
        <v>89</v>
      </c>
      <c r="B21" s="12">
        <v>163.93</v>
      </c>
      <c r="C21" s="13">
        <v>44483</v>
      </c>
      <c r="D21" s="13">
        <v>44454</v>
      </c>
      <c r="E21" s="13"/>
      <c r="F21" s="13"/>
      <c r="G21" s="1">
        <f t="shared" si="0"/>
        <v>-29</v>
      </c>
      <c r="H21" s="12">
        <f t="shared" si="1"/>
        <v>-4753.97</v>
      </c>
    </row>
    <row r="22" spans="1:8" x14ac:dyDescent="0.3">
      <c r="A22" s="19" t="s">
        <v>90</v>
      </c>
      <c r="B22" s="12">
        <v>50</v>
      </c>
      <c r="C22" s="13">
        <v>44483</v>
      </c>
      <c r="D22" s="13">
        <v>44454</v>
      </c>
      <c r="E22" s="13"/>
      <c r="F22" s="13"/>
      <c r="G22" s="1">
        <f t="shared" si="0"/>
        <v>-29</v>
      </c>
      <c r="H22" s="12">
        <f t="shared" si="1"/>
        <v>-1450</v>
      </c>
    </row>
    <row r="23" spans="1:8" x14ac:dyDescent="0.3">
      <c r="A23" s="19" t="s">
        <v>91</v>
      </c>
      <c r="B23" s="12">
        <v>120</v>
      </c>
      <c r="C23" s="13">
        <v>44482</v>
      </c>
      <c r="D23" s="13">
        <v>44454</v>
      </c>
      <c r="E23" s="13"/>
      <c r="F23" s="13"/>
      <c r="G23" s="1">
        <f t="shared" si="0"/>
        <v>-28</v>
      </c>
      <c r="H23" s="12">
        <f t="shared" si="1"/>
        <v>-3360</v>
      </c>
    </row>
    <row r="24" spans="1:8" x14ac:dyDescent="0.3">
      <c r="A24" s="19" t="s">
        <v>92</v>
      </c>
      <c r="B24" s="12">
        <v>24.44</v>
      </c>
      <c r="C24" s="13">
        <v>44472</v>
      </c>
      <c r="D24" s="13">
        <v>44461</v>
      </c>
      <c r="E24" s="13"/>
      <c r="F24" s="13"/>
      <c r="G24" s="1">
        <f t="shared" si="0"/>
        <v>-11</v>
      </c>
      <c r="H24" s="12">
        <f t="shared" si="1"/>
        <v>-268.84000000000003</v>
      </c>
    </row>
    <row r="25" spans="1:8" x14ac:dyDescent="0.3">
      <c r="A25" s="19" t="s">
        <v>93</v>
      </c>
      <c r="B25" s="12">
        <v>153.85</v>
      </c>
      <c r="C25" s="13">
        <v>44470</v>
      </c>
      <c r="D25" s="13">
        <v>44461</v>
      </c>
      <c r="E25" s="13"/>
      <c r="F25" s="13"/>
      <c r="G25" s="1">
        <f t="shared" si="0"/>
        <v>-9</v>
      </c>
      <c r="H25" s="12">
        <f t="shared" si="1"/>
        <v>-1384.6499999999999</v>
      </c>
    </row>
    <row r="26" spans="1:8" x14ac:dyDescent="0.3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3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3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3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3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3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3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3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3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3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3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3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3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3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3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3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3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3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3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3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3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3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3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3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3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3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3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3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3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3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3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3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3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3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3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3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3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3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3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3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3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3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3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3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3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3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3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3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3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3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3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3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3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3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3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3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3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3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3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3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3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3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3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3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3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3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3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3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3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3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3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3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3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3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3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3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3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3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3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3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3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3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3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3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3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3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3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3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3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3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3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3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3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3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3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3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3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3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3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3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3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3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3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3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3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3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3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3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3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3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3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3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3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3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3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3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3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3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3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3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3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3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3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3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3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3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3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3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3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3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3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3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3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3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3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3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3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3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3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3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3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3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3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3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3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3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3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3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3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3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3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3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3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3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3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3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3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3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3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3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3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3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3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3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3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3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3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3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3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3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3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3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3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3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3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3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3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3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3"/>
  <sheetViews>
    <sheetView workbookViewId="0"/>
  </sheetViews>
  <sheetFormatPr defaultRowHeight="14.4" x14ac:dyDescent="0.3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 x14ac:dyDescent="0.3">
      <c r="B1" s="15">
        <f>SUM(B4:B195)</f>
        <v>56362.7</v>
      </c>
      <c r="C1">
        <f>COUNTA(A4:A203)</f>
        <v>39</v>
      </c>
      <c r="G1" s="16">
        <f>IF(B1&lt;&gt;0,H1/B1,0)</f>
        <v>-25.730749059218244</v>
      </c>
      <c r="H1" s="15">
        <f>SUM(H4:H195)</f>
        <v>-1450254.49</v>
      </c>
    </row>
    <row r="3" spans="1:8" s="11" customFormat="1" ht="43.2" x14ac:dyDescent="0.3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3">
      <c r="A4" s="19" t="s">
        <v>94</v>
      </c>
      <c r="B4" s="12">
        <v>415</v>
      </c>
      <c r="C4" s="13">
        <v>44496</v>
      </c>
      <c r="D4" s="13">
        <v>44470</v>
      </c>
      <c r="E4" s="13"/>
      <c r="F4" s="13"/>
      <c r="G4" s="1">
        <f>D4-C4-(F4-E4)</f>
        <v>-26</v>
      </c>
      <c r="H4" s="12">
        <f>B4*G4</f>
        <v>-10790</v>
      </c>
    </row>
    <row r="5" spans="1:8" x14ac:dyDescent="0.3">
      <c r="A5" s="19" t="s">
        <v>95</v>
      </c>
      <c r="B5" s="12">
        <v>195.08</v>
      </c>
      <c r="C5" s="13">
        <v>44494</v>
      </c>
      <c r="D5" s="13">
        <v>44470</v>
      </c>
      <c r="E5" s="13"/>
      <c r="F5" s="13"/>
      <c r="G5" s="1">
        <f t="shared" ref="G5:G68" si="0">D5-C5-(F5-E5)</f>
        <v>-24</v>
      </c>
      <c r="H5" s="12">
        <f t="shared" ref="H5:H68" si="1">B5*G5</f>
        <v>-4681.92</v>
      </c>
    </row>
    <row r="6" spans="1:8" x14ac:dyDescent="0.3">
      <c r="A6" s="19" t="s">
        <v>96</v>
      </c>
      <c r="B6" s="12">
        <v>5.46</v>
      </c>
      <c r="C6" s="13">
        <v>44494</v>
      </c>
      <c r="D6" s="13">
        <v>44470</v>
      </c>
      <c r="E6" s="13"/>
      <c r="F6" s="13"/>
      <c r="G6" s="1">
        <f t="shared" si="0"/>
        <v>-24</v>
      </c>
      <c r="H6" s="12">
        <f t="shared" si="1"/>
        <v>-131.04</v>
      </c>
    </row>
    <row r="7" spans="1:8" x14ac:dyDescent="0.3">
      <c r="A7" s="19" t="s">
        <v>97</v>
      </c>
      <c r="B7" s="12">
        <v>520.79999999999995</v>
      </c>
      <c r="C7" s="13">
        <v>44507</v>
      </c>
      <c r="D7" s="13">
        <v>44498</v>
      </c>
      <c r="E7" s="13"/>
      <c r="F7" s="13"/>
      <c r="G7" s="1">
        <f t="shared" si="0"/>
        <v>-9</v>
      </c>
      <c r="H7" s="12">
        <f t="shared" si="1"/>
        <v>-4687.2</v>
      </c>
    </row>
    <row r="8" spans="1:8" x14ac:dyDescent="0.3">
      <c r="A8" s="19" t="s">
        <v>98</v>
      </c>
      <c r="B8" s="12">
        <v>190</v>
      </c>
      <c r="C8" s="13">
        <v>44512</v>
      </c>
      <c r="D8" s="13">
        <v>44498</v>
      </c>
      <c r="E8" s="13"/>
      <c r="F8" s="13"/>
      <c r="G8" s="1">
        <f t="shared" si="0"/>
        <v>-14</v>
      </c>
      <c r="H8" s="12">
        <f t="shared" si="1"/>
        <v>-2660</v>
      </c>
    </row>
    <row r="9" spans="1:8" x14ac:dyDescent="0.3">
      <c r="A9" s="19" t="s">
        <v>99</v>
      </c>
      <c r="B9" s="12">
        <v>2000</v>
      </c>
      <c r="C9" s="13">
        <v>44539</v>
      </c>
      <c r="D9" s="13">
        <v>44509</v>
      </c>
      <c r="E9" s="13"/>
      <c r="F9" s="13"/>
      <c r="G9" s="1">
        <f t="shared" si="0"/>
        <v>-30</v>
      </c>
      <c r="H9" s="12">
        <f t="shared" si="1"/>
        <v>-60000</v>
      </c>
    </row>
    <row r="10" spans="1:8" x14ac:dyDescent="0.3">
      <c r="A10" s="19" t="s">
        <v>100</v>
      </c>
      <c r="B10" s="12">
        <v>110</v>
      </c>
      <c r="C10" s="13">
        <v>44526</v>
      </c>
      <c r="D10" s="13">
        <v>44512</v>
      </c>
      <c r="E10" s="13"/>
      <c r="F10" s="13"/>
      <c r="G10" s="1">
        <f t="shared" si="0"/>
        <v>-14</v>
      </c>
      <c r="H10" s="12">
        <f t="shared" si="1"/>
        <v>-1540</v>
      </c>
    </row>
    <row r="11" spans="1:8" x14ac:dyDescent="0.3">
      <c r="A11" s="19" t="s">
        <v>101</v>
      </c>
      <c r="B11" s="12">
        <v>31.45</v>
      </c>
      <c r="C11" s="13">
        <v>44524</v>
      </c>
      <c r="D11" s="13">
        <v>44512</v>
      </c>
      <c r="E11" s="13"/>
      <c r="F11" s="13"/>
      <c r="G11" s="1">
        <f t="shared" si="0"/>
        <v>-12</v>
      </c>
      <c r="H11" s="12">
        <f t="shared" si="1"/>
        <v>-377.4</v>
      </c>
    </row>
    <row r="12" spans="1:8" x14ac:dyDescent="0.3">
      <c r="A12" s="19" t="s">
        <v>102</v>
      </c>
      <c r="B12" s="12">
        <v>1782.8</v>
      </c>
      <c r="C12" s="13">
        <v>44533</v>
      </c>
      <c r="D12" s="13">
        <v>44512</v>
      </c>
      <c r="E12" s="13"/>
      <c r="F12" s="13"/>
      <c r="G12" s="1">
        <f t="shared" si="0"/>
        <v>-21</v>
      </c>
      <c r="H12" s="12">
        <f t="shared" si="1"/>
        <v>-37438.799999999996</v>
      </c>
    </row>
    <row r="13" spans="1:8" x14ac:dyDescent="0.3">
      <c r="A13" s="19" t="s">
        <v>103</v>
      </c>
      <c r="B13" s="12">
        <v>248.81</v>
      </c>
      <c r="C13" s="13">
        <v>44519</v>
      </c>
      <c r="D13" s="13">
        <v>44512</v>
      </c>
      <c r="E13" s="13"/>
      <c r="F13" s="13"/>
      <c r="G13" s="1">
        <f t="shared" si="0"/>
        <v>-7</v>
      </c>
      <c r="H13" s="12">
        <f t="shared" si="1"/>
        <v>-1741.67</v>
      </c>
    </row>
    <row r="14" spans="1:8" x14ac:dyDescent="0.3">
      <c r="A14" s="19" t="s">
        <v>104</v>
      </c>
      <c r="B14" s="12">
        <v>125</v>
      </c>
      <c r="C14" s="13">
        <v>44521</v>
      </c>
      <c r="D14" s="13">
        <v>44512</v>
      </c>
      <c r="E14" s="13"/>
      <c r="F14" s="13"/>
      <c r="G14" s="1">
        <f t="shared" si="0"/>
        <v>-9</v>
      </c>
      <c r="H14" s="12">
        <f t="shared" si="1"/>
        <v>-1125</v>
      </c>
    </row>
    <row r="15" spans="1:8" x14ac:dyDescent="0.3">
      <c r="A15" s="19" t="s">
        <v>105</v>
      </c>
      <c r="B15" s="12">
        <v>1890</v>
      </c>
      <c r="C15" s="13">
        <v>44527</v>
      </c>
      <c r="D15" s="13">
        <v>44512</v>
      </c>
      <c r="E15" s="13"/>
      <c r="F15" s="13"/>
      <c r="G15" s="1">
        <f t="shared" si="0"/>
        <v>-15</v>
      </c>
      <c r="H15" s="12">
        <f t="shared" si="1"/>
        <v>-28350</v>
      </c>
    </row>
    <row r="16" spans="1:8" x14ac:dyDescent="0.3">
      <c r="A16" s="19" t="s">
        <v>106</v>
      </c>
      <c r="B16" s="12">
        <v>899.55</v>
      </c>
      <c r="C16" s="13">
        <v>44545</v>
      </c>
      <c r="D16" s="13">
        <v>44519</v>
      </c>
      <c r="E16" s="13"/>
      <c r="F16" s="13"/>
      <c r="G16" s="1">
        <f t="shared" si="0"/>
        <v>-26</v>
      </c>
      <c r="H16" s="12">
        <f t="shared" si="1"/>
        <v>-23388.3</v>
      </c>
    </row>
    <row r="17" spans="1:8" x14ac:dyDescent="0.3">
      <c r="A17" s="19" t="s">
        <v>107</v>
      </c>
      <c r="B17" s="12">
        <v>702</v>
      </c>
      <c r="C17" s="13">
        <v>44539</v>
      </c>
      <c r="D17" s="13">
        <v>44519</v>
      </c>
      <c r="E17" s="13"/>
      <c r="F17" s="13"/>
      <c r="G17" s="1">
        <f t="shared" si="0"/>
        <v>-20</v>
      </c>
      <c r="H17" s="12">
        <f t="shared" si="1"/>
        <v>-14040</v>
      </c>
    </row>
    <row r="18" spans="1:8" x14ac:dyDescent="0.3">
      <c r="A18" s="19" t="s">
        <v>108</v>
      </c>
      <c r="B18" s="12">
        <v>1680</v>
      </c>
      <c r="C18" s="13">
        <v>44549</v>
      </c>
      <c r="D18" s="13">
        <v>44519</v>
      </c>
      <c r="E18" s="13"/>
      <c r="F18" s="13"/>
      <c r="G18" s="1">
        <f t="shared" si="0"/>
        <v>-30</v>
      </c>
      <c r="H18" s="12">
        <f t="shared" si="1"/>
        <v>-50400</v>
      </c>
    </row>
    <row r="19" spans="1:8" x14ac:dyDescent="0.3">
      <c r="A19" s="19" t="s">
        <v>109</v>
      </c>
      <c r="B19" s="12">
        <v>23.12</v>
      </c>
      <c r="C19" s="13">
        <v>44540</v>
      </c>
      <c r="D19" s="13">
        <v>44525</v>
      </c>
      <c r="E19" s="13"/>
      <c r="F19" s="13"/>
      <c r="G19" s="1">
        <f t="shared" si="0"/>
        <v>-15</v>
      </c>
      <c r="H19" s="12">
        <f t="shared" si="1"/>
        <v>-346.8</v>
      </c>
    </row>
    <row r="20" spans="1:8" x14ac:dyDescent="0.3">
      <c r="A20" s="19" t="s">
        <v>110</v>
      </c>
      <c r="B20" s="12">
        <v>72.13</v>
      </c>
      <c r="C20" s="13">
        <v>44538</v>
      </c>
      <c r="D20" s="13">
        <v>44525</v>
      </c>
      <c r="E20" s="13"/>
      <c r="F20" s="13"/>
      <c r="G20" s="1">
        <f t="shared" si="0"/>
        <v>-13</v>
      </c>
      <c r="H20" s="12">
        <f t="shared" si="1"/>
        <v>-937.68999999999994</v>
      </c>
    </row>
    <row r="21" spans="1:8" x14ac:dyDescent="0.3">
      <c r="A21" s="19" t="s">
        <v>111</v>
      </c>
      <c r="B21" s="12">
        <v>524</v>
      </c>
      <c r="C21" s="13">
        <v>44553</v>
      </c>
      <c r="D21" s="13">
        <v>44525</v>
      </c>
      <c r="E21" s="13"/>
      <c r="F21" s="13"/>
      <c r="G21" s="1">
        <f t="shared" si="0"/>
        <v>-28</v>
      </c>
      <c r="H21" s="12">
        <f t="shared" si="1"/>
        <v>-14672</v>
      </c>
    </row>
    <row r="22" spans="1:8" x14ac:dyDescent="0.3">
      <c r="A22" s="19" t="s">
        <v>112</v>
      </c>
      <c r="B22" s="12">
        <v>1500</v>
      </c>
      <c r="C22" s="13">
        <v>44561</v>
      </c>
      <c r="D22" s="13">
        <v>44532</v>
      </c>
      <c r="E22" s="13"/>
      <c r="F22" s="13"/>
      <c r="G22" s="1">
        <f t="shared" si="0"/>
        <v>-29</v>
      </c>
      <c r="H22" s="12">
        <f t="shared" si="1"/>
        <v>-43500</v>
      </c>
    </row>
    <row r="23" spans="1:8" x14ac:dyDescent="0.3">
      <c r="A23" s="19" t="s">
        <v>113</v>
      </c>
      <c r="B23" s="12">
        <v>2124</v>
      </c>
      <c r="C23" s="13">
        <v>44557</v>
      </c>
      <c r="D23" s="13">
        <v>44532</v>
      </c>
      <c r="E23" s="13"/>
      <c r="F23" s="13"/>
      <c r="G23" s="1">
        <f t="shared" si="0"/>
        <v>-25</v>
      </c>
      <c r="H23" s="12">
        <f t="shared" si="1"/>
        <v>-53100</v>
      </c>
    </row>
    <row r="24" spans="1:8" x14ac:dyDescent="0.3">
      <c r="A24" s="19" t="s">
        <v>114</v>
      </c>
      <c r="B24" s="12">
        <v>1550.97</v>
      </c>
      <c r="C24" s="13">
        <v>44561</v>
      </c>
      <c r="D24" s="13">
        <v>44532</v>
      </c>
      <c r="E24" s="13"/>
      <c r="F24" s="13"/>
      <c r="G24" s="1">
        <f t="shared" si="0"/>
        <v>-29</v>
      </c>
      <c r="H24" s="12">
        <f t="shared" si="1"/>
        <v>-44978.13</v>
      </c>
    </row>
    <row r="25" spans="1:8" x14ac:dyDescent="0.3">
      <c r="A25" s="19" t="s">
        <v>115</v>
      </c>
      <c r="B25" s="12">
        <v>2183.16</v>
      </c>
      <c r="C25" s="13">
        <v>44535</v>
      </c>
      <c r="D25" s="13">
        <v>44532</v>
      </c>
      <c r="E25" s="13"/>
      <c r="F25" s="13"/>
      <c r="G25" s="1">
        <f t="shared" si="0"/>
        <v>-3</v>
      </c>
      <c r="H25" s="12">
        <f t="shared" si="1"/>
        <v>-6549.48</v>
      </c>
    </row>
    <row r="26" spans="1:8" x14ac:dyDescent="0.3">
      <c r="A26" s="19" t="s">
        <v>116</v>
      </c>
      <c r="B26" s="12">
        <v>5350</v>
      </c>
      <c r="C26" s="13">
        <v>44567</v>
      </c>
      <c r="D26" s="13">
        <v>44537</v>
      </c>
      <c r="E26" s="13"/>
      <c r="F26" s="13"/>
      <c r="G26" s="1">
        <f t="shared" si="0"/>
        <v>-30</v>
      </c>
      <c r="H26" s="12">
        <f t="shared" si="1"/>
        <v>-160500</v>
      </c>
    </row>
    <row r="27" spans="1:8" x14ac:dyDescent="0.3">
      <c r="A27" s="19" t="s">
        <v>117</v>
      </c>
      <c r="B27" s="12">
        <v>4872</v>
      </c>
      <c r="C27" s="13">
        <v>44573</v>
      </c>
      <c r="D27" s="13">
        <v>44543</v>
      </c>
      <c r="E27" s="13"/>
      <c r="F27" s="13"/>
      <c r="G27" s="1">
        <f t="shared" si="0"/>
        <v>-30</v>
      </c>
      <c r="H27" s="12">
        <f t="shared" si="1"/>
        <v>-146160</v>
      </c>
    </row>
    <row r="28" spans="1:8" x14ac:dyDescent="0.3">
      <c r="A28" s="19" t="s">
        <v>118</v>
      </c>
      <c r="B28" s="12">
        <v>5000</v>
      </c>
      <c r="C28" s="13">
        <v>44570</v>
      </c>
      <c r="D28" s="13">
        <v>44544</v>
      </c>
      <c r="E28" s="13"/>
      <c r="F28" s="13"/>
      <c r="G28" s="1">
        <f t="shared" si="0"/>
        <v>-26</v>
      </c>
      <c r="H28" s="12">
        <f t="shared" si="1"/>
        <v>-130000</v>
      </c>
    </row>
    <row r="29" spans="1:8" x14ac:dyDescent="0.3">
      <c r="A29" s="19" t="s">
        <v>119</v>
      </c>
      <c r="B29" s="12">
        <v>360</v>
      </c>
      <c r="C29" s="13">
        <v>44573</v>
      </c>
      <c r="D29" s="13">
        <v>44544</v>
      </c>
      <c r="E29" s="13"/>
      <c r="F29" s="13"/>
      <c r="G29" s="1">
        <f t="shared" si="0"/>
        <v>-29</v>
      </c>
      <c r="H29" s="12">
        <f t="shared" si="1"/>
        <v>-10440</v>
      </c>
    </row>
    <row r="30" spans="1:8" x14ac:dyDescent="0.3">
      <c r="A30" s="19" t="s">
        <v>120</v>
      </c>
      <c r="B30" s="12">
        <v>7650</v>
      </c>
      <c r="C30" s="13">
        <v>44573</v>
      </c>
      <c r="D30" s="13">
        <v>44546</v>
      </c>
      <c r="E30" s="13"/>
      <c r="F30" s="13"/>
      <c r="G30" s="1">
        <f t="shared" si="0"/>
        <v>-27</v>
      </c>
      <c r="H30" s="12">
        <f t="shared" si="1"/>
        <v>-206550</v>
      </c>
    </row>
    <row r="31" spans="1:8" x14ac:dyDescent="0.3">
      <c r="A31" s="19" t="s">
        <v>121</v>
      </c>
      <c r="B31" s="12">
        <v>1050</v>
      </c>
      <c r="C31" s="13">
        <v>44575</v>
      </c>
      <c r="D31" s="13">
        <v>44546</v>
      </c>
      <c r="E31" s="13"/>
      <c r="F31" s="13"/>
      <c r="G31" s="1">
        <f t="shared" si="0"/>
        <v>-29</v>
      </c>
      <c r="H31" s="12">
        <f t="shared" si="1"/>
        <v>-30450</v>
      </c>
    </row>
    <row r="32" spans="1:8" x14ac:dyDescent="0.3">
      <c r="A32" s="19" t="s">
        <v>122</v>
      </c>
      <c r="B32" s="12">
        <v>120</v>
      </c>
      <c r="C32" s="13">
        <v>44580</v>
      </c>
      <c r="D32" s="13">
        <v>44550</v>
      </c>
      <c r="E32" s="13"/>
      <c r="F32" s="13"/>
      <c r="G32" s="1">
        <f t="shared" si="0"/>
        <v>-30</v>
      </c>
      <c r="H32" s="12">
        <f t="shared" si="1"/>
        <v>-3600</v>
      </c>
    </row>
    <row r="33" spans="1:8" x14ac:dyDescent="0.3">
      <c r="A33" s="19" t="s">
        <v>123</v>
      </c>
      <c r="B33" s="12">
        <v>875</v>
      </c>
      <c r="C33" s="13">
        <v>44580</v>
      </c>
      <c r="D33" s="13">
        <v>44550</v>
      </c>
      <c r="E33" s="13"/>
      <c r="F33" s="13"/>
      <c r="G33" s="1">
        <f t="shared" si="0"/>
        <v>-30</v>
      </c>
      <c r="H33" s="12">
        <f t="shared" si="1"/>
        <v>-26250</v>
      </c>
    </row>
    <row r="34" spans="1:8" x14ac:dyDescent="0.3">
      <c r="A34" s="19" t="s">
        <v>124</v>
      </c>
      <c r="B34" s="12">
        <v>2518.5700000000002</v>
      </c>
      <c r="C34" s="13">
        <v>44578</v>
      </c>
      <c r="D34" s="13">
        <v>44550</v>
      </c>
      <c r="E34" s="13"/>
      <c r="F34" s="13"/>
      <c r="G34" s="1">
        <f t="shared" si="0"/>
        <v>-28</v>
      </c>
      <c r="H34" s="12">
        <f t="shared" si="1"/>
        <v>-70519.960000000006</v>
      </c>
    </row>
    <row r="35" spans="1:8" x14ac:dyDescent="0.3">
      <c r="A35" s="19" t="s">
        <v>125</v>
      </c>
      <c r="B35" s="12">
        <v>160.38999999999999</v>
      </c>
      <c r="C35" s="13">
        <v>44580</v>
      </c>
      <c r="D35" s="13">
        <v>44550</v>
      </c>
      <c r="E35" s="13"/>
      <c r="F35" s="13"/>
      <c r="G35" s="1">
        <f t="shared" si="0"/>
        <v>-30</v>
      </c>
      <c r="H35" s="12">
        <f t="shared" si="1"/>
        <v>-4811.7</v>
      </c>
    </row>
    <row r="36" spans="1:8" x14ac:dyDescent="0.3">
      <c r="A36" s="19" t="s">
        <v>125</v>
      </c>
      <c r="B36" s="12">
        <v>355.81</v>
      </c>
      <c r="C36" s="13">
        <v>44580</v>
      </c>
      <c r="D36" s="13">
        <v>44550</v>
      </c>
      <c r="E36" s="13"/>
      <c r="F36" s="13"/>
      <c r="G36" s="1">
        <f t="shared" si="0"/>
        <v>-30</v>
      </c>
      <c r="H36" s="12">
        <f t="shared" si="1"/>
        <v>-10674.3</v>
      </c>
    </row>
    <row r="37" spans="1:8" x14ac:dyDescent="0.3">
      <c r="A37" s="19" t="s">
        <v>126</v>
      </c>
      <c r="B37" s="12">
        <v>39.1</v>
      </c>
      <c r="C37" s="13">
        <v>44570</v>
      </c>
      <c r="D37" s="13">
        <v>44557</v>
      </c>
      <c r="E37" s="13"/>
      <c r="F37" s="13"/>
      <c r="G37" s="1">
        <f t="shared" si="0"/>
        <v>-13</v>
      </c>
      <c r="H37" s="12">
        <f t="shared" si="1"/>
        <v>-508.3</v>
      </c>
    </row>
    <row r="38" spans="1:8" x14ac:dyDescent="0.3">
      <c r="A38" s="19" t="s">
        <v>127</v>
      </c>
      <c r="B38" s="12">
        <v>1621.3</v>
      </c>
      <c r="C38" s="13">
        <v>44583</v>
      </c>
      <c r="D38" s="13">
        <v>44557</v>
      </c>
      <c r="E38" s="13"/>
      <c r="F38" s="13"/>
      <c r="G38" s="1">
        <f t="shared" si="0"/>
        <v>-26</v>
      </c>
      <c r="H38" s="12">
        <f t="shared" si="1"/>
        <v>-42153.799999999996</v>
      </c>
    </row>
    <row r="39" spans="1:8" x14ac:dyDescent="0.3">
      <c r="A39" s="19" t="s">
        <v>128</v>
      </c>
      <c r="B39" s="12">
        <v>4495</v>
      </c>
      <c r="C39" s="13">
        <v>44582</v>
      </c>
      <c r="D39" s="13">
        <v>44557</v>
      </c>
      <c r="E39" s="13"/>
      <c r="F39" s="13"/>
      <c r="G39" s="1">
        <f t="shared" si="0"/>
        <v>-25</v>
      </c>
      <c r="H39" s="12">
        <f t="shared" si="1"/>
        <v>-112375</v>
      </c>
    </row>
    <row r="40" spans="1:8" x14ac:dyDescent="0.3">
      <c r="A40" s="19" t="s">
        <v>129</v>
      </c>
      <c r="B40" s="12">
        <v>640</v>
      </c>
      <c r="C40" s="13">
        <v>44581</v>
      </c>
      <c r="D40" s="13">
        <v>44557</v>
      </c>
      <c r="E40" s="13"/>
      <c r="F40" s="13"/>
      <c r="G40" s="1">
        <f t="shared" si="0"/>
        <v>-24</v>
      </c>
      <c r="H40" s="12">
        <f t="shared" si="1"/>
        <v>-15360</v>
      </c>
    </row>
    <row r="41" spans="1:8" x14ac:dyDescent="0.3">
      <c r="A41" s="19" t="s">
        <v>130</v>
      </c>
      <c r="B41" s="12">
        <v>1031</v>
      </c>
      <c r="C41" s="13">
        <v>44587</v>
      </c>
      <c r="D41" s="13">
        <v>44557</v>
      </c>
      <c r="E41" s="13"/>
      <c r="F41" s="13"/>
      <c r="G41" s="1">
        <f t="shared" si="0"/>
        <v>-30</v>
      </c>
      <c r="H41" s="12">
        <f t="shared" si="1"/>
        <v>-30930</v>
      </c>
    </row>
    <row r="42" spans="1:8" x14ac:dyDescent="0.3">
      <c r="A42" s="19" t="s">
        <v>131</v>
      </c>
      <c r="B42" s="12">
        <v>1451.2</v>
      </c>
      <c r="C42" s="13">
        <v>44587</v>
      </c>
      <c r="D42" s="13">
        <v>44557</v>
      </c>
      <c r="E42" s="13"/>
      <c r="F42" s="13"/>
      <c r="G42" s="1">
        <f t="shared" si="0"/>
        <v>-30</v>
      </c>
      <c r="H42" s="12">
        <f t="shared" si="1"/>
        <v>-43536</v>
      </c>
    </row>
    <row r="43" spans="1:8" x14ac:dyDescent="0.3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3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3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3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3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3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3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3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3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3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3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3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3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3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3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3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3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3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3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3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3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3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3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3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3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3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3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3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3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3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3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3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3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3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3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3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3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3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3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3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3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3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3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3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3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3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3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3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3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3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3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3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3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3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3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3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3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3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3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3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3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3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3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3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3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3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3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3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3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3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3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3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3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3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3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3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3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3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3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3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3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3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3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3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3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3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3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3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3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3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3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3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3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3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3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3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3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3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3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3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3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3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3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3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3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3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3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3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3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3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3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3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3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3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3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3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3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3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3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3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3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3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3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3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3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3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3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3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3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3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3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3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3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3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3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3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3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3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3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3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3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3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3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3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3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3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3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3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3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3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3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3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3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3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3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3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3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3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3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3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3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2022-01-05T13:51:15Z</dcterms:modified>
</cp:coreProperties>
</file>