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8_{56511DB9-F0E3-4D91-84FA-01D325AA102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H15" i="2" s="1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4" i="2"/>
  <c r="H1" i="2" l="1"/>
  <c r="C15" i="1"/>
  <c r="C14" i="1"/>
  <c r="H1" i="4"/>
  <c r="G1" i="4" s="1"/>
  <c r="D15" i="1" s="1"/>
  <c r="G1" i="5"/>
  <c r="D16" i="1" s="1"/>
  <c r="C16" i="1"/>
  <c r="H1" i="5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<sst xmlns="http://schemas.openxmlformats.org/spreadsheetml/2006/main" count="101" uniqueCount="69">
  <si>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</si>
  <si>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</si>
  <si>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</si>
  <si>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</si>
  <si>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</si>
  <si>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</si>
  <si>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</si>
  <si>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</si>
  <si>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</si>
  <si>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</si>
  <si>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</si>
  <si>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</si>
  <si>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</si>
  <si>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</si>
  <si>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</si>
  <si>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</si>
  <si>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</si>
  <si>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</si>
  <si>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</si>
  <si>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</si>
  <si>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STATALE NOTARESCO</t>
  </si>
  <si>
    <t>64024 NOTARESCO (TE) VIA D.ALIGHIERI, 26 C.F. 81001970672 C.M. TEIC83500T</t>
  </si>
  <si>
    <t>00013 del 31/01/2023</t>
  </si>
  <si>
    <t>1023010504 del 23/01/2023</t>
  </si>
  <si>
    <t>3620/FVISE del 15/02/2023</t>
  </si>
  <si>
    <t>56 del 24/02/2023</t>
  </si>
  <si>
    <t>153PA del 24/02/2023</t>
  </si>
  <si>
    <t>1023059051 del 03/03/2023</t>
  </si>
  <si>
    <t>137/A del 02/03/2023</t>
  </si>
  <si>
    <t>1 V del 14/03/2023</t>
  </si>
  <si>
    <t>133VW-2023 del 13/03/2023</t>
  </si>
  <si>
    <t>FE  000107 del 23/03/2023</t>
  </si>
  <si>
    <t>95PA del 21/03/2023</t>
  </si>
  <si>
    <t>107PA del 27/03/2023</t>
  </si>
  <si>
    <t>136 del 24/03/2023</t>
  </si>
  <si>
    <t>10/27 del 23/03/2023</t>
  </si>
  <si>
    <t>132PA del 03/04/2023</t>
  </si>
  <si>
    <t>88/01 del 31/03/2023</t>
  </si>
  <si>
    <t>6062/FVISE del 24/03/2023</t>
  </si>
  <si>
    <t>1023092588 del 12/04/2023</t>
  </si>
  <si>
    <t>1 del 14/03/2023</t>
  </si>
  <si>
    <t>153PA del 14/04/2023</t>
  </si>
  <si>
    <t>1023115210 del 02/05/2023</t>
  </si>
  <si>
    <t>195PA del 21/04/2023</t>
  </si>
  <si>
    <t>2023S3000803 del 27/04/2023</t>
  </si>
  <si>
    <t>161PA del 17/04/2023</t>
  </si>
  <si>
    <t>2 del 28/04/2023</t>
  </si>
  <si>
    <t>PA/63 del 14/04/2023</t>
  </si>
  <si>
    <t>46 del 23/04/2023</t>
  </si>
  <si>
    <t>209 del 12/05/2023</t>
  </si>
  <si>
    <t>10/55 del 03/05/2023</t>
  </si>
  <si>
    <t>223 del 15/05/2023</t>
  </si>
  <si>
    <t>311PA del 18/05/2023</t>
  </si>
  <si>
    <t>8091/FVISE del 25/05/2023</t>
  </si>
  <si>
    <t>363PA del 26/05/2023</t>
  </si>
  <si>
    <t>FE 77/23 del 27/05/2023</t>
  </si>
  <si>
    <t>72PA del 12/05/2023</t>
  </si>
  <si>
    <t>14 del 31/05/2023</t>
  </si>
  <si>
    <t>693 del 28/05/2023</t>
  </si>
  <si>
    <t>musAPA40_2023 del 03/06/2023</t>
  </si>
  <si>
    <t>musAPA44_2023 del 03/06/2023</t>
  </si>
  <si>
    <t>42/S del 28/08/2023</t>
  </si>
  <si>
    <t>1023175234 del 03/07/2023</t>
  </si>
  <si>
    <t>FE  000287 del 22/07/2023</t>
  </si>
  <si>
    <t>116PA del 19/06/2023</t>
  </si>
  <si>
    <t>1497/2023 del 19/09/2023</t>
  </si>
  <si>
    <t>54</t>
  </si>
  <si>
    <t>47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</si>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</sst>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52</v>
      </c>
      <c r="B9" s="35"/>
      <c r="C9" s="34">
        <f>SUM(C13:C16)</f>
        <v>62855.72</v>
      </c>
      <c r="D9" s="35"/>
      <c r="E9" s="40">
        <f>('Trimestre 1'!H1+'Trimestre 2'!H1+'Trimestre 3'!H1+'Trimestre 4'!H1)/C9</f>
        <v>-27.576092358817935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14</v>
      </c>
      <c r="C13" s="29">
        <f>'Trimestre 1'!B1</f>
        <v>9474.83</v>
      </c>
      <c r="D13" s="29">
        <f>'Trimestre 1'!G1</f>
        <v>-29.225865793898148</v>
      </c>
      <c r="E13" s="29">
        <v>231309.68</v>
      </c>
      <c r="F13" s="33" t="s">
        <v>66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33</v>
      </c>
      <c r="C14" s="29">
        <f>'Trimestre 2'!B1</f>
        <v>38990.089999999997</v>
      </c>
      <c r="D14" s="29">
        <f>'Trimestre 2'!G1</f>
        <v>-29.003887398054218</v>
      </c>
      <c r="E14" s="29">
        <v>148224.13</v>
      </c>
      <c r="F14" s="33" t="s">
        <v>67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5</v>
      </c>
      <c r="C15" s="29">
        <f>'Trimestre 3'!B1</f>
        <v>14390.800000000001</v>
      </c>
      <c r="D15" s="29">
        <f>'Trimestre 3'!G1</f>
        <v>-22.621456069155293</v>
      </c>
      <c r="E15" s="29">
        <v>142134.21</v>
      </c>
      <c r="F15" s="33" t="s">
        <v>68</v>
      </c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9474.83</v>
      </c>
      <c r="C1">
        <f>COUNTA(A4:A353)</f>
        <v>14</v>
      </c>
      <c r="G1" s="16">
        <f>IF(B1&lt;&gt;0,H1/B1,0)</f>
        <v>-29.225865793898148</v>
      </c>
      <c r="H1" s="15">
        <f>SUM(H4:H353)</f>
        <v>-276910.11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666.9</v>
      </c>
      <c r="C4" s="13">
        <v>45009</v>
      </c>
      <c r="D4" s="13">
        <v>44979</v>
      </c>
      <c r="E4" s="13"/>
      <c r="F4" s="13"/>
      <c r="G4" s="1">
        <f>D4-C4-(F4-E4)</f>
        <v>-30</v>
      </c>
      <c r="H4" s="12">
        <f>B4*G4</f>
        <v>-20007</v>
      </c>
    </row>
    <row r="5" spans="1:8" x14ac:dyDescent="0.25">
      <c r="A5" s="19" t="s">
        <v>22</v>
      </c>
      <c r="B5" s="12">
        <v>188.1</v>
      </c>
      <c r="C5" s="13">
        <v>45009</v>
      </c>
      <c r="D5" s="13">
        <v>44979</v>
      </c>
      <c r="E5" s="13"/>
      <c r="F5" s="13"/>
      <c r="G5" s="1">
        <f t="shared" ref="G5:G68" si="0">D5-C5-(F5-E5)</f>
        <v>-30</v>
      </c>
      <c r="H5" s="12">
        <f t="shared" ref="H5:H68" si="1">B5*G5</f>
        <v>-5643</v>
      </c>
    </row>
    <row r="6" spans="1:8" x14ac:dyDescent="0.25">
      <c r="A6" s="19" t="s">
        <v>23</v>
      </c>
      <c r="B6" s="12">
        <v>18.579999999999998</v>
      </c>
      <c r="C6" s="13">
        <v>45009</v>
      </c>
      <c r="D6" s="13">
        <v>44979</v>
      </c>
      <c r="E6" s="13"/>
      <c r="F6" s="13"/>
      <c r="G6" s="1">
        <f t="shared" si="0"/>
        <v>-30</v>
      </c>
      <c r="H6" s="12">
        <f t="shared" si="1"/>
        <v>-557.4</v>
      </c>
    </row>
    <row r="7" spans="1:8" x14ac:dyDescent="0.25">
      <c r="A7" s="19" t="s">
        <v>24</v>
      </c>
      <c r="B7" s="12">
        <v>1239.4000000000001</v>
      </c>
      <c r="C7" s="13">
        <v>45014</v>
      </c>
      <c r="D7" s="13">
        <v>44985</v>
      </c>
      <c r="E7" s="13"/>
      <c r="F7" s="13"/>
      <c r="G7" s="1">
        <f t="shared" si="0"/>
        <v>-29</v>
      </c>
      <c r="H7" s="12">
        <f t="shared" si="1"/>
        <v>-35942.600000000006</v>
      </c>
    </row>
    <row r="8" spans="1:8" x14ac:dyDescent="0.25">
      <c r="A8" s="19" t="s">
        <v>25</v>
      </c>
      <c r="B8" s="12">
        <v>95.75</v>
      </c>
      <c r="C8" s="13">
        <v>45014</v>
      </c>
      <c r="D8" s="13">
        <v>44985</v>
      </c>
      <c r="E8" s="13"/>
      <c r="F8" s="13"/>
      <c r="G8" s="1">
        <f t="shared" si="0"/>
        <v>-29</v>
      </c>
      <c r="H8" s="12">
        <f t="shared" si="1"/>
        <v>-2776.75</v>
      </c>
    </row>
    <row r="9" spans="1:8" x14ac:dyDescent="0.25">
      <c r="A9" s="19" t="s">
        <v>26</v>
      </c>
      <c r="B9" s="12">
        <v>218</v>
      </c>
      <c r="C9" s="13">
        <v>45014</v>
      </c>
      <c r="D9" s="13">
        <v>44985</v>
      </c>
      <c r="E9" s="13"/>
      <c r="F9" s="13"/>
      <c r="G9" s="1">
        <f t="shared" si="0"/>
        <v>-29</v>
      </c>
      <c r="H9" s="12">
        <f t="shared" si="1"/>
        <v>-6322</v>
      </c>
    </row>
    <row r="10" spans="1:8" x14ac:dyDescent="0.25">
      <c r="A10" s="19" t="s">
        <v>27</v>
      </c>
      <c r="B10" s="12">
        <v>29.21</v>
      </c>
      <c r="C10" s="13">
        <v>45022</v>
      </c>
      <c r="D10" s="13">
        <v>44992</v>
      </c>
      <c r="E10" s="13"/>
      <c r="F10" s="13"/>
      <c r="G10" s="1">
        <f t="shared" si="0"/>
        <v>-30</v>
      </c>
      <c r="H10" s="12">
        <f t="shared" si="1"/>
        <v>-876.30000000000007</v>
      </c>
    </row>
    <row r="11" spans="1:8" x14ac:dyDescent="0.25">
      <c r="A11" s="19" t="s">
        <v>28</v>
      </c>
      <c r="B11" s="12">
        <v>5040</v>
      </c>
      <c r="C11" s="13">
        <v>45022</v>
      </c>
      <c r="D11" s="13">
        <v>44992</v>
      </c>
      <c r="E11" s="13"/>
      <c r="F11" s="13"/>
      <c r="G11" s="1">
        <f t="shared" si="0"/>
        <v>-30</v>
      </c>
      <c r="H11" s="12">
        <f t="shared" si="1"/>
        <v>-151200</v>
      </c>
    </row>
    <row r="12" spans="1:8" x14ac:dyDescent="0.25">
      <c r="A12" s="19" t="s">
        <v>29</v>
      </c>
      <c r="B12" s="12">
        <v>250</v>
      </c>
      <c r="C12" s="13">
        <v>45031</v>
      </c>
      <c r="D12" s="13">
        <v>45001</v>
      </c>
      <c r="E12" s="13"/>
      <c r="F12" s="13"/>
      <c r="G12" s="1">
        <f t="shared" si="0"/>
        <v>-30</v>
      </c>
      <c r="H12" s="12">
        <f t="shared" si="1"/>
        <v>-7500</v>
      </c>
    </row>
    <row r="13" spans="1:8" x14ac:dyDescent="0.25">
      <c r="A13" s="19" t="s">
        <v>30</v>
      </c>
      <c r="B13" s="12">
        <v>409.09</v>
      </c>
      <c r="C13" s="13">
        <v>45031</v>
      </c>
      <c r="D13" s="13">
        <v>45001</v>
      </c>
      <c r="E13" s="13"/>
      <c r="F13" s="13"/>
      <c r="G13" s="1">
        <f t="shared" si="0"/>
        <v>-30</v>
      </c>
      <c r="H13" s="12">
        <f t="shared" si="1"/>
        <v>-12272.699999999999</v>
      </c>
    </row>
    <row r="14" spans="1:8" x14ac:dyDescent="0.25">
      <c r="A14" s="19" t="s">
        <v>31</v>
      </c>
      <c r="B14" s="12">
        <v>223.43</v>
      </c>
      <c r="C14" s="13">
        <v>45038</v>
      </c>
      <c r="D14" s="13">
        <v>45009</v>
      </c>
      <c r="E14" s="13"/>
      <c r="F14" s="13"/>
      <c r="G14" s="1">
        <f t="shared" si="0"/>
        <v>-29</v>
      </c>
      <c r="H14" s="12">
        <f t="shared" si="1"/>
        <v>-6479.47</v>
      </c>
    </row>
    <row r="15" spans="1:8" x14ac:dyDescent="0.25">
      <c r="A15" s="19" t="s">
        <v>32</v>
      </c>
      <c r="B15" s="12">
        <v>352.73</v>
      </c>
      <c r="C15" s="13">
        <v>45038</v>
      </c>
      <c r="D15" s="13">
        <v>45009</v>
      </c>
      <c r="E15" s="13"/>
      <c r="F15" s="13"/>
      <c r="G15" s="1">
        <f t="shared" si="0"/>
        <v>-29</v>
      </c>
      <c r="H15" s="12">
        <f t="shared" si="1"/>
        <v>-10229.17</v>
      </c>
    </row>
    <row r="16" spans="1:8" x14ac:dyDescent="0.25">
      <c r="A16" s="19" t="s">
        <v>33</v>
      </c>
      <c r="B16" s="12">
        <v>443.64</v>
      </c>
      <c r="C16" s="13">
        <v>45043</v>
      </c>
      <c r="D16" s="13">
        <v>45020</v>
      </c>
      <c r="E16" s="13"/>
      <c r="F16" s="13"/>
      <c r="G16" s="1">
        <f t="shared" si="0"/>
        <v>-23</v>
      </c>
      <c r="H16" s="12">
        <f t="shared" si="1"/>
        <v>-10203.719999999999</v>
      </c>
    </row>
    <row r="17" spans="1:8" x14ac:dyDescent="0.25">
      <c r="A17" s="19" t="s">
        <v>34</v>
      </c>
      <c r="B17" s="12">
        <v>300</v>
      </c>
      <c r="C17" s="13">
        <v>45043</v>
      </c>
      <c r="D17" s="13">
        <v>45020</v>
      </c>
      <c r="E17" s="13"/>
      <c r="F17" s="13"/>
      <c r="G17" s="1">
        <f t="shared" si="0"/>
        <v>-23</v>
      </c>
      <c r="H17" s="12">
        <f t="shared" si="1"/>
        <v>-6900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38990.089999999997</v>
      </c>
      <c r="C1">
        <f>COUNTA(A4:A353)</f>
        <v>33</v>
      </c>
      <c r="G1" s="16">
        <f>IF(B1&lt;&gt;0,H1/B1,0)</f>
        <v>-29.003887398054218</v>
      </c>
      <c r="H1" s="15">
        <f>SUM(H4:H353)</f>
        <v>-1130864.1799999997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35</v>
      </c>
      <c r="B4" s="12">
        <v>2555</v>
      </c>
      <c r="C4" s="13">
        <v>45058</v>
      </c>
      <c r="D4" s="13">
        <v>45033</v>
      </c>
      <c r="E4" s="13"/>
      <c r="F4" s="13"/>
      <c r="G4" s="1">
        <f>D4-C4-(F4-E4)</f>
        <v>-25</v>
      </c>
      <c r="H4" s="12">
        <f>B4*G4</f>
        <v>-63875</v>
      </c>
    </row>
    <row r="5" spans="1:8" x14ac:dyDescent="0.25">
      <c r="A5" s="19" t="s">
        <v>36</v>
      </c>
      <c r="B5" s="12">
        <v>895.1</v>
      </c>
      <c r="C5" s="13">
        <v>45058</v>
      </c>
      <c r="D5" s="13">
        <v>45033</v>
      </c>
      <c r="E5" s="13"/>
      <c r="F5" s="13"/>
      <c r="G5" s="1">
        <f t="shared" ref="G5:G68" si="0">D5-C5-(F5-E5)</f>
        <v>-25</v>
      </c>
      <c r="H5" s="12">
        <f t="shared" ref="H5:H68" si="1">B5*G5</f>
        <v>-22377.5</v>
      </c>
    </row>
    <row r="6" spans="1:8" x14ac:dyDescent="0.25">
      <c r="A6" s="19" t="s">
        <v>36</v>
      </c>
      <c r="B6" s="12">
        <v>99.45</v>
      </c>
      <c r="C6" s="13">
        <v>45058</v>
      </c>
      <c r="D6" s="13">
        <v>45033</v>
      </c>
      <c r="E6" s="13"/>
      <c r="F6" s="13"/>
      <c r="G6" s="1">
        <f t="shared" si="0"/>
        <v>-25</v>
      </c>
      <c r="H6" s="12">
        <f t="shared" si="1"/>
        <v>-2486.25</v>
      </c>
    </row>
    <row r="7" spans="1:8" x14ac:dyDescent="0.25">
      <c r="A7" s="19" t="s">
        <v>37</v>
      </c>
      <c r="B7" s="12">
        <v>157.36000000000001</v>
      </c>
      <c r="C7" s="13">
        <v>45058</v>
      </c>
      <c r="D7" s="13">
        <v>45033</v>
      </c>
      <c r="E7" s="13"/>
      <c r="F7" s="13"/>
      <c r="G7" s="1">
        <f t="shared" si="0"/>
        <v>-25</v>
      </c>
      <c r="H7" s="12">
        <f t="shared" si="1"/>
        <v>-3934.0000000000005</v>
      </c>
    </row>
    <row r="8" spans="1:8" x14ac:dyDescent="0.25">
      <c r="A8" s="19" t="s">
        <v>37</v>
      </c>
      <c r="B8" s="12">
        <v>44.39</v>
      </c>
      <c r="C8" s="13">
        <v>45058</v>
      </c>
      <c r="D8" s="13">
        <v>45033</v>
      </c>
      <c r="E8" s="13"/>
      <c r="F8" s="13"/>
      <c r="G8" s="1">
        <f t="shared" si="0"/>
        <v>-25</v>
      </c>
      <c r="H8" s="12">
        <f t="shared" si="1"/>
        <v>-1109.75</v>
      </c>
    </row>
    <row r="9" spans="1:8" x14ac:dyDescent="0.25">
      <c r="A9" s="19" t="s">
        <v>38</v>
      </c>
      <c r="B9" s="12">
        <v>424</v>
      </c>
      <c r="C9" s="13">
        <v>45058</v>
      </c>
      <c r="D9" s="13">
        <v>45033</v>
      </c>
      <c r="E9" s="13"/>
      <c r="F9" s="13"/>
      <c r="G9" s="1">
        <f t="shared" si="0"/>
        <v>-25</v>
      </c>
      <c r="H9" s="12">
        <f t="shared" si="1"/>
        <v>-10600</v>
      </c>
    </row>
    <row r="10" spans="1:8" x14ac:dyDescent="0.25">
      <c r="A10" s="19" t="s">
        <v>39</v>
      </c>
      <c r="B10" s="12">
        <v>6.33</v>
      </c>
      <c r="C10" s="13">
        <v>45060</v>
      </c>
      <c r="D10" s="13">
        <v>45033</v>
      </c>
      <c r="E10" s="13"/>
      <c r="F10" s="13"/>
      <c r="G10" s="1">
        <f t="shared" si="0"/>
        <v>-27</v>
      </c>
      <c r="H10" s="12">
        <f t="shared" si="1"/>
        <v>-170.91</v>
      </c>
    </row>
    <row r="11" spans="1:8" x14ac:dyDescent="0.25">
      <c r="A11" s="19" t="s">
        <v>40</v>
      </c>
      <c r="B11" s="12">
        <v>675</v>
      </c>
      <c r="C11" s="13">
        <v>45063</v>
      </c>
      <c r="D11" s="13">
        <v>45033</v>
      </c>
      <c r="E11" s="13"/>
      <c r="F11" s="13"/>
      <c r="G11" s="1">
        <f t="shared" si="0"/>
        <v>-30</v>
      </c>
      <c r="H11" s="12">
        <f t="shared" si="1"/>
        <v>-20250</v>
      </c>
    </row>
    <row r="12" spans="1:8" x14ac:dyDescent="0.25">
      <c r="A12" s="19" t="s">
        <v>41</v>
      </c>
      <c r="B12" s="12">
        <v>2080</v>
      </c>
      <c r="C12" s="13">
        <v>45065</v>
      </c>
      <c r="D12" s="13">
        <v>45036</v>
      </c>
      <c r="E12" s="13"/>
      <c r="F12" s="13"/>
      <c r="G12" s="1">
        <f t="shared" si="0"/>
        <v>-29</v>
      </c>
      <c r="H12" s="12">
        <f t="shared" si="1"/>
        <v>-60320</v>
      </c>
    </row>
    <row r="13" spans="1:8" x14ac:dyDescent="0.25">
      <c r="A13" s="19" t="s">
        <v>42</v>
      </c>
      <c r="B13" s="12">
        <v>6.56</v>
      </c>
      <c r="C13" s="13">
        <v>45079</v>
      </c>
      <c r="D13" s="13">
        <v>45049</v>
      </c>
      <c r="E13" s="13"/>
      <c r="F13" s="13"/>
      <c r="G13" s="1">
        <f t="shared" si="0"/>
        <v>-30</v>
      </c>
      <c r="H13" s="12">
        <f t="shared" si="1"/>
        <v>-196.79999999999998</v>
      </c>
    </row>
    <row r="14" spans="1:8" x14ac:dyDescent="0.25">
      <c r="A14" s="19" t="s">
        <v>43</v>
      </c>
      <c r="B14" s="12">
        <v>421.36</v>
      </c>
      <c r="C14" s="13">
        <v>45078</v>
      </c>
      <c r="D14" s="13">
        <v>45049</v>
      </c>
      <c r="E14" s="13"/>
      <c r="F14" s="13"/>
      <c r="G14" s="1">
        <f t="shared" si="0"/>
        <v>-29</v>
      </c>
      <c r="H14" s="12">
        <f t="shared" si="1"/>
        <v>-12219.44</v>
      </c>
    </row>
    <row r="15" spans="1:8" x14ac:dyDescent="0.25">
      <c r="A15" s="19" t="s">
        <v>43</v>
      </c>
      <c r="B15" s="12">
        <v>46.82</v>
      </c>
      <c r="C15" s="13">
        <v>45078</v>
      </c>
      <c r="D15" s="13">
        <v>45049</v>
      </c>
      <c r="E15" s="13"/>
      <c r="F15" s="13"/>
      <c r="G15" s="1">
        <f t="shared" si="0"/>
        <v>-29</v>
      </c>
      <c r="H15" s="12">
        <f t="shared" si="1"/>
        <v>-1357.78</v>
      </c>
    </row>
    <row r="16" spans="1:8" x14ac:dyDescent="0.25">
      <c r="A16" s="19" t="s">
        <v>44</v>
      </c>
      <c r="B16" s="12">
        <v>203.26</v>
      </c>
      <c r="C16" s="13">
        <v>45078</v>
      </c>
      <c r="D16" s="13">
        <v>45049</v>
      </c>
      <c r="E16" s="13"/>
      <c r="F16" s="13"/>
      <c r="G16" s="1">
        <f t="shared" si="0"/>
        <v>-29</v>
      </c>
      <c r="H16" s="12">
        <f t="shared" si="1"/>
        <v>-5894.54</v>
      </c>
    </row>
    <row r="17" spans="1:8" x14ac:dyDescent="0.25">
      <c r="A17" s="19" t="s">
        <v>44</v>
      </c>
      <c r="B17" s="12">
        <v>57.33</v>
      </c>
      <c r="C17" s="13">
        <v>45078</v>
      </c>
      <c r="D17" s="13">
        <v>45049</v>
      </c>
      <c r="E17" s="13"/>
      <c r="F17" s="13"/>
      <c r="G17" s="1">
        <f t="shared" si="0"/>
        <v>-29</v>
      </c>
      <c r="H17" s="12">
        <f t="shared" si="1"/>
        <v>-1662.57</v>
      </c>
    </row>
    <row r="18" spans="1:8" x14ac:dyDescent="0.25">
      <c r="A18" s="19" t="s">
        <v>45</v>
      </c>
      <c r="B18" s="12">
        <v>421.36</v>
      </c>
      <c r="C18" s="13">
        <v>45072</v>
      </c>
      <c r="D18" s="13">
        <v>45049</v>
      </c>
      <c r="E18" s="13"/>
      <c r="F18" s="13"/>
      <c r="G18" s="1">
        <f t="shared" si="0"/>
        <v>-23</v>
      </c>
      <c r="H18" s="12">
        <f t="shared" si="1"/>
        <v>-9691.2800000000007</v>
      </c>
    </row>
    <row r="19" spans="1:8" x14ac:dyDescent="0.25">
      <c r="A19" s="19" t="s">
        <v>45</v>
      </c>
      <c r="B19" s="12">
        <v>46.82</v>
      </c>
      <c r="C19" s="13">
        <v>45072</v>
      </c>
      <c r="D19" s="13">
        <v>45049</v>
      </c>
      <c r="E19" s="13"/>
      <c r="F19" s="13"/>
      <c r="G19" s="1">
        <f t="shared" si="0"/>
        <v>-23</v>
      </c>
      <c r="H19" s="12">
        <f t="shared" si="1"/>
        <v>-1076.8599999999999</v>
      </c>
    </row>
    <row r="20" spans="1:8" x14ac:dyDescent="0.25">
      <c r="A20" s="19" t="s">
        <v>46</v>
      </c>
      <c r="B20" s="12">
        <v>562</v>
      </c>
      <c r="C20" s="13">
        <v>45078</v>
      </c>
      <c r="D20" s="13">
        <v>45049</v>
      </c>
      <c r="E20" s="13"/>
      <c r="F20" s="13"/>
      <c r="G20" s="1">
        <f t="shared" si="0"/>
        <v>-29</v>
      </c>
      <c r="H20" s="12">
        <f t="shared" si="1"/>
        <v>-16298</v>
      </c>
    </row>
    <row r="21" spans="1:8" x14ac:dyDescent="0.25">
      <c r="A21" s="19" t="s">
        <v>47</v>
      </c>
      <c r="B21" s="12">
        <v>292.5</v>
      </c>
      <c r="C21" s="13">
        <v>45072</v>
      </c>
      <c r="D21" s="13">
        <v>45049</v>
      </c>
      <c r="E21" s="13"/>
      <c r="F21" s="13"/>
      <c r="G21" s="1">
        <f t="shared" si="0"/>
        <v>-23</v>
      </c>
      <c r="H21" s="12">
        <f t="shared" si="1"/>
        <v>-6727.5</v>
      </c>
    </row>
    <row r="22" spans="1:8" x14ac:dyDescent="0.25">
      <c r="A22" s="19" t="s">
        <v>47</v>
      </c>
      <c r="B22" s="12">
        <v>82.5</v>
      </c>
      <c r="C22" s="13">
        <v>45072</v>
      </c>
      <c r="D22" s="13">
        <v>45049</v>
      </c>
      <c r="E22" s="13"/>
      <c r="F22" s="13"/>
      <c r="G22" s="1">
        <f t="shared" si="0"/>
        <v>-23</v>
      </c>
      <c r="H22" s="12">
        <f t="shared" si="1"/>
        <v>-1897.5</v>
      </c>
    </row>
    <row r="23" spans="1:8" x14ac:dyDescent="0.25">
      <c r="A23" s="19" t="s">
        <v>48</v>
      </c>
      <c r="B23" s="12">
        <v>20235</v>
      </c>
      <c r="C23" s="13">
        <v>45086</v>
      </c>
      <c r="D23" s="13">
        <v>45056</v>
      </c>
      <c r="E23" s="13"/>
      <c r="F23" s="13"/>
      <c r="G23" s="1">
        <f t="shared" si="0"/>
        <v>-30</v>
      </c>
      <c r="H23" s="12">
        <f t="shared" si="1"/>
        <v>-607050</v>
      </c>
    </row>
    <row r="24" spans="1:8" x14ac:dyDescent="0.25">
      <c r="A24" s="19" t="s">
        <v>49</v>
      </c>
      <c r="B24" s="12">
        <v>30</v>
      </c>
      <c r="C24" s="13">
        <v>45093</v>
      </c>
      <c r="D24" s="13">
        <v>45064</v>
      </c>
      <c r="E24" s="13"/>
      <c r="F24" s="13"/>
      <c r="G24" s="1">
        <f t="shared" si="0"/>
        <v>-29</v>
      </c>
      <c r="H24" s="12">
        <f t="shared" si="1"/>
        <v>-870</v>
      </c>
    </row>
    <row r="25" spans="1:8" x14ac:dyDescent="0.25">
      <c r="A25" s="19" t="s">
        <v>50</v>
      </c>
      <c r="B25" s="12">
        <v>4320</v>
      </c>
      <c r="C25" s="13">
        <v>45092</v>
      </c>
      <c r="D25" s="13">
        <v>45064</v>
      </c>
      <c r="E25" s="13"/>
      <c r="F25" s="13"/>
      <c r="G25" s="1">
        <f t="shared" si="0"/>
        <v>-28</v>
      </c>
      <c r="H25" s="12">
        <f t="shared" si="1"/>
        <v>-120960</v>
      </c>
    </row>
    <row r="26" spans="1:8" x14ac:dyDescent="0.25">
      <c r="A26" s="19" t="s">
        <v>51</v>
      </c>
      <c r="B26" s="12">
        <v>300</v>
      </c>
      <c r="C26" s="13">
        <v>45098</v>
      </c>
      <c r="D26" s="13">
        <v>45068</v>
      </c>
      <c r="E26" s="13"/>
      <c r="F26" s="13"/>
      <c r="G26" s="1">
        <f t="shared" si="0"/>
        <v>-30</v>
      </c>
      <c r="H26" s="12">
        <f t="shared" si="1"/>
        <v>-9000</v>
      </c>
    </row>
    <row r="27" spans="1:8" x14ac:dyDescent="0.25">
      <c r="A27" s="19" t="s">
        <v>52</v>
      </c>
      <c r="B27" s="12">
        <v>807.27</v>
      </c>
      <c r="C27" s="13">
        <v>45098</v>
      </c>
      <c r="D27" s="13">
        <v>45068</v>
      </c>
      <c r="E27" s="13"/>
      <c r="F27" s="13"/>
      <c r="G27" s="1">
        <f t="shared" si="0"/>
        <v>-30</v>
      </c>
      <c r="H27" s="12">
        <f t="shared" si="1"/>
        <v>-24218.1</v>
      </c>
    </row>
    <row r="28" spans="1:8" x14ac:dyDescent="0.25">
      <c r="A28" s="19" t="s">
        <v>53</v>
      </c>
      <c r="B28" s="12">
        <v>206</v>
      </c>
      <c r="C28" s="13">
        <v>45108</v>
      </c>
      <c r="D28" s="13">
        <v>45078</v>
      </c>
      <c r="E28" s="13"/>
      <c r="F28" s="13"/>
      <c r="G28" s="1">
        <f t="shared" si="0"/>
        <v>-30</v>
      </c>
      <c r="H28" s="12">
        <f t="shared" si="1"/>
        <v>-6180</v>
      </c>
    </row>
    <row r="29" spans="1:8" x14ac:dyDescent="0.25">
      <c r="A29" s="19" t="s">
        <v>54</v>
      </c>
      <c r="B29" s="12">
        <v>380</v>
      </c>
      <c r="C29" s="13">
        <v>45108</v>
      </c>
      <c r="D29" s="13">
        <v>45078</v>
      </c>
      <c r="E29" s="13"/>
      <c r="F29" s="13"/>
      <c r="G29" s="1">
        <f t="shared" si="0"/>
        <v>-30</v>
      </c>
      <c r="H29" s="12">
        <f t="shared" si="1"/>
        <v>-11400</v>
      </c>
    </row>
    <row r="30" spans="1:8" x14ac:dyDescent="0.25">
      <c r="A30" s="19" t="s">
        <v>55</v>
      </c>
      <c r="B30" s="12">
        <v>1963.5</v>
      </c>
      <c r="C30" s="13">
        <v>45108</v>
      </c>
      <c r="D30" s="13">
        <v>45078</v>
      </c>
      <c r="E30" s="13"/>
      <c r="F30" s="13"/>
      <c r="G30" s="1">
        <f t="shared" si="0"/>
        <v>-30</v>
      </c>
      <c r="H30" s="12">
        <f t="shared" si="1"/>
        <v>-58905</v>
      </c>
    </row>
    <row r="31" spans="1:8" x14ac:dyDescent="0.25">
      <c r="A31" s="19" t="s">
        <v>56</v>
      </c>
      <c r="B31" s="12">
        <v>318.18</v>
      </c>
      <c r="C31" s="13">
        <v>45108</v>
      </c>
      <c r="D31" s="13">
        <v>45078</v>
      </c>
      <c r="E31" s="13"/>
      <c r="F31" s="13"/>
      <c r="G31" s="1">
        <f t="shared" si="0"/>
        <v>-30</v>
      </c>
      <c r="H31" s="12">
        <f t="shared" si="1"/>
        <v>-9545.4</v>
      </c>
    </row>
    <row r="32" spans="1:8" x14ac:dyDescent="0.25">
      <c r="A32" s="19" t="s">
        <v>57</v>
      </c>
      <c r="B32" s="12">
        <v>377</v>
      </c>
      <c r="C32" s="13">
        <v>45122</v>
      </c>
      <c r="D32" s="13">
        <v>45092</v>
      </c>
      <c r="E32" s="13"/>
      <c r="F32" s="13"/>
      <c r="G32" s="1">
        <f t="shared" si="0"/>
        <v>-30</v>
      </c>
      <c r="H32" s="12">
        <f t="shared" si="1"/>
        <v>-11310</v>
      </c>
    </row>
    <row r="33" spans="1:8" x14ac:dyDescent="0.25">
      <c r="A33" s="19" t="s">
        <v>58</v>
      </c>
      <c r="B33" s="12">
        <v>447</v>
      </c>
      <c r="C33" s="13">
        <v>45122</v>
      </c>
      <c r="D33" s="13">
        <v>45092</v>
      </c>
      <c r="E33" s="13"/>
      <c r="F33" s="13"/>
      <c r="G33" s="1">
        <f t="shared" si="0"/>
        <v>-30</v>
      </c>
      <c r="H33" s="12">
        <f t="shared" si="1"/>
        <v>-13410</v>
      </c>
    </row>
    <row r="34" spans="1:8" x14ac:dyDescent="0.25">
      <c r="A34" s="19" t="s">
        <v>58</v>
      </c>
      <c r="B34" s="12">
        <v>113</v>
      </c>
      <c r="C34" s="13">
        <v>45122</v>
      </c>
      <c r="D34" s="13">
        <v>45092</v>
      </c>
      <c r="E34" s="13"/>
      <c r="F34" s="13"/>
      <c r="G34" s="1">
        <f t="shared" si="0"/>
        <v>-30</v>
      </c>
      <c r="H34" s="12">
        <f t="shared" si="1"/>
        <v>-3390</v>
      </c>
    </row>
    <row r="35" spans="1:8" x14ac:dyDescent="0.25">
      <c r="A35" s="19" t="s">
        <v>59</v>
      </c>
      <c r="B35" s="12">
        <v>256</v>
      </c>
      <c r="C35" s="13">
        <v>45122</v>
      </c>
      <c r="D35" s="13">
        <v>45092</v>
      </c>
      <c r="E35" s="13"/>
      <c r="F35" s="13"/>
      <c r="G35" s="1">
        <f t="shared" si="0"/>
        <v>-30</v>
      </c>
      <c r="H35" s="12">
        <f t="shared" si="1"/>
        <v>-7680</v>
      </c>
    </row>
    <row r="36" spans="1:8" x14ac:dyDescent="0.25">
      <c r="A36" s="19" t="s">
        <v>60</v>
      </c>
      <c r="B36" s="12">
        <v>160</v>
      </c>
      <c r="C36" s="13">
        <v>45122</v>
      </c>
      <c r="D36" s="13">
        <v>45092</v>
      </c>
      <c r="E36" s="13"/>
      <c r="F36" s="13"/>
      <c r="G36" s="1">
        <f t="shared" si="0"/>
        <v>-30</v>
      </c>
      <c r="H36" s="12">
        <f t="shared" si="1"/>
        <v>-4800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14390.800000000001</v>
      </c>
      <c r="C1">
        <f>COUNTA(A4:A353)</f>
        <v>5</v>
      </c>
      <c r="G1" s="16">
        <f>IF(B1&lt;&gt;0,H1/B1,0)</f>
        <v>-22.621456069155293</v>
      </c>
      <c r="H1" s="15">
        <f>SUM(H4:H353)</f>
        <v>-325540.85000000003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61</v>
      </c>
      <c r="B4" s="12">
        <v>799</v>
      </c>
      <c r="C4" s="13">
        <v>45200</v>
      </c>
      <c r="D4" s="13">
        <v>45176</v>
      </c>
      <c r="E4" s="13"/>
      <c r="F4" s="13"/>
      <c r="G4" s="1">
        <f>D4-C4-(F4-E4)</f>
        <v>-24</v>
      </c>
      <c r="H4" s="12">
        <f>B4*G4</f>
        <v>-19176</v>
      </c>
    </row>
    <row r="5" spans="1:8" x14ac:dyDescent="0.25">
      <c r="A5" s="19" t="s">
        <v>62</v>
      </c>
      <c r="B5" s="12">
        <v>5.75</v>
      </c>
      <c r="C5" s="13">
        <v>45147</v>
      </c>
      <c r="D5" s="13">
        <v>45176</v>
      </c>
      <c r="E5" s="13"/>
      <c r="F5" s="13"/>
      <c r="G5" s="1">
        <f t="shared" ref="G5:G68" si="0">D5-C5-(F5-E5)</f>
        <v>29</v>
      </c>
      <c r="H5" s="12">
        <f t="shared" ref="H5:H68" si="1">B5*G5</f>
        <v>166.75</v>
      </c>
    </row>
    <row r="6" spans="1:8" x14ac:dyDescent="0.25">
      <c r="A6" s="19" t="s">
        <v>63</v>
      </c>
      <c r="B6" s="12">
        <v>122.95</v>
      </c>
      <c r="C6" s="13">
        <v>45192</v>
      </c>
      <c r="D6" s="13">
        <v>45176</v>
      </c>
      <c r="E6" s="13"/>
      <c r="F6" s="13"/>
      <c r="G6" s="1">
        <f t="shared" si="0"/>
        <v>-16</v>
      </c>
      <c r="H6" s="12">
        <f t="shared" si="1"/>
        <v>-1967.2</v>
      </c>
    </row>
    <row r="7" spans="1:8" x14ac:dyDescent="0.25">
      <c r="A7" s="19" t="s">
        <v>64</v>
      </c>
      <c r="B7" s="12">
        <v>350</v>
      </c>
      <c r="C7" s="13">
        <v>45147</v>
      </c>
      <c r="D7" s="13">
        <v>45176</v>
      </c>
      <c r="E7" s="13"/>
      <c r="F7" s="13"/>
      <c r="G7" s="1">
        <f t="shared" si="0"/>
        <v>29</v>
      </c>
      <c r="H7" s="12">
        <f t="shared" si="1"/>
        <v>10150</v>
      </c>
    </row>
    <row r="8" spans="1:8" x14ac:dyDescent="0.25">
      <c r="A8" s="19" t="s">
        <v>65</v>
      </c>
      <c r="B8" s="12">
        <v>13113.1</v>
      </c>
      <c r="C8" s="13">
        <v>45219</v>
      </c>
      <c r="D8" s="13">
        <v>45195</v>
      </c>
      <c r="E8" s="13"/>
      <c r="F8" s="13"/>
      <c r="G8" s="1">
        <f t="shared" si="0"/>
        <v>-24</v>
      </c>
      <c r="H8" s="12">
        <f t="shared" si="1"/>
        <v>-314714.40000000002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2023-10-16T10:32:08Z</dcterms:modified>
</cp:coreProperties>
</file>