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1840" windowHeight="137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H29" i="5"/>
  <c r="G29" i="5"/>
  <c r="G28" i="5"/>
  <c r="H28" i="5" s="1"/>
  <c r="G27" i="5"/>
  <c r="H27" i="5" s="1"/>
  <c r="G26" i="5"/>
  <c r="H26" i="5" s="1"/>
  <c r="G25" i="5"/>
  <c r="H25" i="5" s="1"/>
  <c r="H24" i="5"/>
  <c r="G24" i="5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H12" i="5"/>
  <c r="G12" i="5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" i="5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H9" i="4"/>
  <c r="G9" i="4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C15" i="1" s="1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H41" i="3"/>
  <c r="G41" i="3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H82" i="2" s="1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G66" i="2"/>
  <c r="H66" i="2" s="1"/>
  <c r="G65" i="2"/>
  <c r="H65" i="2" s="1"/>
  <c r="G64" i="2"/>
  <c r="H64" i="2" s="1"/>
  <c r="G63" i="2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G46" i="2"/>
  <c r="G45" i="2"/>
  <c r="G44" i="2"/>
  <c r="H44" i="2" s="1"/>
  <c r="G43" i="2"/>
  <c r="H43" i="2" s="1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G16" i="2"/>
  <c r="H16" i="2" s="1"/>
  <c r="G15" i="2"/>
  <c r="H15" i="2" s="1"/>
  <c r="G14" i="2"/>
  <c r="H14" i="2" s="1"/>
  <c r="G13" i="2"/>
  <c r="H13" i="2" s="1"/>
  <c r="G12" i="2"/>
  <c r="H12" i="2" s="1"/>
  <c r="G11" i="2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1" i="2"/>
  <c r="H78" i="2"/>
  <c r="H77" i="2"/>
  <c r="H74" i="2"/>
  <c r="H67" i="2"/>
  <c r="H63" i="2"/>
  <c r="H54" i="2"/>
  <c r="H47" i="2"/>
  <c r="H46" i="2"/>
  <c r="H45" i="2"/>
  <c r="H39" i="2"/>
  <c r="H38" i="2"/>
  <c r="H37" i="2"/>
  <c r="H26" i="2"/>
  <c r="H17" i="2"/>
  <c r="H11" i="2"/>
  <c r="B16" i="1"/>
  <c r="C1" i="2"/>
  <c r="B13" i="1" s="1"/>
  <c r="B1" i="2"/>
  <c r="C16" i="1"/>
  <c r="H1" i="5" l="1"/>
  <c r="G1" i="5" s="1"/>
  <c r="D16" i="1" s="1"/>
  <c r="C13" i="1"/>
  <c r="C9" i="1" s="1"/>
  <c r="A9" i="1"/>
  <c r="H1" i="2"/>
  <c r="G1" i="2" s="1"/>
  <c r="D13" i="1" s="1"/>
  <c r="H1" i="3"/>
  <c r="G1" i="3" s="1"/>
  <c r="D14" i="1" s="1"/>
  <c r="H1" i="4"/>
  <c r="G1" i="4" s="1"/>
  <c r="D15" i="1" s="1"/>
  <c r="E9" i="1" l="1"/>
</calcChain>
</file>

<file path=xl/sharedStrings.xml><?xml version="1.0" encoding="utf-8"?>
<sst xmlns="http://schemas.openxmlformats.org/spreadsheetml/2006/main" count="332" uniqueCount="306">
  <si>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</si>
  <si>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</si>
  <si>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</si>
  <si>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</si>
  <si>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</si>
  <si>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</si>
  <si>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</si>
  <si>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</si>
  <si>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</si>
  <si>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</si>
  <si>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</si>
  <si>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</si>
  <si>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</si>
  <si>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</si>
  <si>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</si>
  <si>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</si>
  <si>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</si>
  <si>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</si>
  <si>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</si>
  <si>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</si>
  <si>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DI ISTRUZIONE SUPERIORE  "CIPOLLA - PANTALEO - GENTILE"</t>
  </si>
  <si>
    <t>91022 CASTELVETRANO (TP) PIAZZALE PLACIDO RIZZOTTO S.N.C. C.F. 90021080818 C.M. TPIS032001</t>
  </si>
  <si>
    <t>20000587 del 29/10/2020</t>
  </si>
  <si>
    <t>972 del 23/12/2020</t>
  </si>
  <si>
    <t>000000003345 del 21/12/2020</t>
  </si>
  <si>
    <t>189 del 22/12/2020</t>
  </si>
  <si>
    <t>004085802783 del 22/12/2020</t>
  </si>
  <si>
    <t>004100107941 del 08/01/2021</t>
  </si>
  <si>
    <t>004100107942 del 08/01/2021</t>
  </si>
  <si>
    <t>FATTPA 1_21 del 13/01/2021</t>
  </si>
  <si>
    <t>004104751428 del 13/01/2021</t>
  </si>
  <si>
    <t>004107023061 del 15/01/2021</t>
  </si>
  <si>
    <t>004105115468 del 13/01/2021</t>
  </si>
  <si>
    <t>1 del 12/01/2021</t>
  </si>
  <si>
    <t>22/EL del 20/01/2021</t>
  </si>
  <si>
    <t>2 del 21/01/2021</t>
  </si>
  <si>
    <t>2/PA del 25/01/2021</t>
  </si>
  <si>
    <t>FPA-1/21PA del 13/01/2021</t>
  </si>
  <si>
    <t>1/PA del 16/01/2021</t>
  </si>
  <si>
    <t>6/PA del 25/01/2021</t>
  </si>
  <si>
    <t>FPA-2/21PA del 25/01/2021</t>
  </si>
  <si>
    <t>211900199781 del 25/01/2021</t>
  </si>
  <si>
    <t>8V00474514 del 12/12/2020</t>
  </si>
  <si>
    <t>8V00473708 del 12/12/2020</t>
  </si>
  <si>
    <t>8V00474250 del 12/12/2020</t>
  </si>
  <si>
    <t>8V00472746 del 12/12/2020</t>
  </si>
  <si>
    <t>8V00473709 del 12/12/2020</t>
  </si>
  <si>
    <t>8V00473444 del 12/12/2020</t>
  </si>
  <si>
    <t>8V00472997 del 12/12/2020</t>
  </si>
  <si>
    <t>8V00472316 del 12/12/2020</t>
  </si>
  <si>
    <t>8V00473402 del 12/12/2020</t>
  </si>
  <si>
    <t>2/01 del 26/01/2021</t>
  </si>
  <si>
    <t>26/PA del 28/01/2021</t>
  </si>
  <si>
    <t>7/PA del 29/01/2021</t>
  </si>
  <si>
    <t>8/PA del 29/01/2021</t>
  </si>
  <si>
    <t>20-2021-FE del 26/01/2021</t>
  </si>
  <si>
    <t>58/PA del 02/02/2021</t>
  </si>
  <si>
    <t>FPA-5/21PA del 03/02/2021</t>
  </si>
  <si>
    <t>004110382025 del 08/02/2021</t>
  </si>
  <si>
    <t>004113496635 del 10/02/2021</t>
  </si>
  <si>
    <t>004112244370 del 09/02/2021</t>
  </si>
  <si>
    <t>004112311865 del 09/02/2021</t>
  </si>
  <si>
    <t>74/ELE del 16/02/2021</t>
  </si>
  <si>
    <t>004114221920 del 18/02/2021</t>
  </si>
  <si>
    <t>0000000065/PA del 18/02/2021</t>
  </si>
  <si>
    <t>42/001 del 19/02/2021</t>
  </si>
  <si>
    <t>20214E06374 del 18/02/2021</t>
  </si>
  <si>
    <t>8V00059501 del 11/02/2021</t>
  </si>
  <si>
    <t>8V00059412 del 11/02/2021</t>
  </si>
  <si>
    <t>8V00059502 del 11/02/2021</t>
  </si>
  <si>
    <t>8V00058785 del 11/02/2021</t>
  </si>
  <si>
    <t>8V00058905 del 11/02/2021</t>
  </si>
  <si>
    <t>8V00059467 del 11/02/2021</t>
  </si>
  <si>
    <t>8V00059856 del 11/02/2021</t>
  </si>
  <si>
    <t>8V00059019 del 11/02/2021</t>
  </si>
  <si>
    <t>8V00059466 del 11/02/2021</t>
  </si>
  <si>
    <t>2021/PA/8 del 24/02/2021</t>
  </si>
  <si>
    <t>66/EL del 24/02/2021</t>
  </si>
  <si>
    <t>211900500681 del 24/02/2021</t>
  </si>
  <si>
    <t>31/PA del 26/02/2021</t>
  </si>
  <si>
    <t>32/PA del 26/02/2021</t>
  </si>
  <si>
    <t>FATTPA 2_21 del 01/03/2021</t>
  </si>
  <si>
    <t>13 del 05/03/2021</t>
  </si>
  <si>
    <t>8/01 del 25/02/2021</t>
  </si>
  <si>
    <t>000154/2021 del 02/03/2021</t>
  </si>
  <si>
    <t>FPA-3/21PA del 03/02/2021</t>
  </si>
  <si>
    <t>000927 del 02/03/2021</t>
  </si>
  <si>
    <t>004114622341 del 05/03/2021</t>
  </si>
  <si>
    <t>197 del 05/03/2021</t>
  </si>
  <si>
    <t>414 del 05/03/2021</t>
  </si>
  <si>
    <t>37/PA del 09/03/2021</t>
  </si>
  <si>
    <t>004118613592 del 09/03/2021</t>
  </si>
  <si>
    <t>004118613591 del 09/03/2021</t>
  </si>
  <si>
    <t>20214E08190 del 08/03/2021</t>
  </si>
  <si>
    <t>004118997774 del 10/03/2021</t>
  </si>
  <si>
    <t>59/PA del 12/03/2021</t>
  </si>
  <si>
    <t>FPA 2/21 del 15/03/2021</t>
  </si>
  <si>
    <t>EFAT/2021/1167 del 17/03/2021</t>
  </si>
  <si>
    <t>FE/24 del 20/02/2021</t>
  </si>
  <si>
    <t>65/PA del 19/03/2021</t>
  </si>
  <si>
    <t>100/PA del 22/03/2021</t>
  </si>
  <si>
    <t>211900738600 del 25/03/2021</t>
  </si>
  <si>
    <t>3/PA del 23/03/2021</t>
  </si>
  <si>
    <t>188 del 25/03/2021</t>
  </si>
  <si>
    <t>47 del 26/03/2021</t>
  </si>
  <si>
    <t>66/2021 del 26/03/2021</t>
  </si>
  <si>
    <t>FPA 4/21 del 30/03/2021</t>
  </si>
  <si>
    <t>FPA 5/21 del 30/03/2021</t>
  </si>
  <si>
    <t>FPA 6/21 del 30/03/2021</t>
  </si>
  <si>
    <t>14 del 29/03/2021</t>
  </si>
  <si>
    <t>004122665978 del 08/04/2021</t>
  </si>
  <si>
    <t>004122665977 del 08/04/2021</t>
  </si>
  <si>
    <t>02111/21 del 09/04/2021</t>
  </si>
  <si>
    <t>004124859496 del 10/04/2021</t>
  </si>
  <si>
    <t>004124993138 del 10/04/2021</t>
  </si>
  <si>
    <t>81/PA del 12/04/2021</t>
  </si>
  <si>
    <t>FPA-13/21PA del 12/04/2021</t>
  </si>
  <si>
    <t>77 del 13/04/2021</t>
  </si>
  <si>
    <t>2040/210009052 del 09/04/2021</t>
  </si>
  <si>
    <t>004128575673 del 14/04/2021</t>
  </si>
  <si>
    <t>FPA 7/21 del 15/04/2021</t>
  </si>
  <si>
    <t>20214E11226 del 12/04/2021</t>
  </si>
  <si>
    <t>74-2021-FE del 16/04/2021</t>
  </si>
  <si>
    <t>41 del 16/04/2021</t>
  </si>
  <si>
    <t>8V00140110 del 12/04/2021</t>
  </si>
  <si>
    <t>8V00140158 del 12/04/2021</t>
  </si>
  <si>
    <t>8V00140493 del 12/04/2021</t>
  </si>
  <si>
    <t>8V00138510 del 12/04/2021</t>
  </si>
  <si>
    <t>8V00139187 del 12/04/2021</t>
  </si>
  <si>
    <t>8V00140625 del 12/04/2021</t>
  </si>
  <si>
    <t>8V00139208 del 12/04/2021</t>
  </si>
  <si>
    <t>8V00138484 del 12/04/2021</t>
  </si>
  <si>
    <t>8V00138279 del 12/04/2021</t>
  </si>
  <si>
    <t>2021-E4003-0000012 del 16/04/2021</t>
  </si>
  <si>
    <t>000000001502 del 23/04/2021</t>
  </si>
  <si>
    <t>211901003605 del 26/04/2021</t>
  </si>
  <si>
    <t>2040/210010013 del 23/04/2021</t>
  </si>
  <si>
    <t>20214E12401 del 22/04/2021</t>
  </si>
  <si>
    <t>20214E12452 del 22/04/2021</t>
  </si>
  <si>
    <t>67/PA del 03/05/2021</t>
  </si>
  <si>
    <t>20214E12807 del 28/04/2021</t>
  </si>
  <si>
    <t>FPA 8/21 del 03/05/2021</t>
  </si>
  <si>
    <t>FATTPA 6_21 del 04/05/2021</t>
  </si>
  <si>
    <t>001001882020 del 01/12/2020</t>
  </si>
  <si>
    <t>92 del 06/05/2021</t>
  </si>
  <si>
    <t>004133540336 del 10/05/2021</t>
  </si>
  <si>
    <t>004134407079 del 11/05/2021</t>
  </si>
  <si>
    <t>FPA-16/21PA del 12/05/2021</t>
  </si>
  <si>
    <t>FPA-15/21PA del 12/05/2021</t>
  </si>
  <si>
    <t>176/EL del 17/05/2021</t>
  </si>
  <si>
    <t>20214E14476 del 10/05/2021</t>
  </si>
  <si>
    <t>15-304 del 15/02/2021</t>
  </si>
  <si>
    <t>1/PA del 18/05/2021</t>
  </si>
  <si>
    <t>2040/210012255 del 14/05/2021</t>
  </si>
  <si>
    <t>000559/2021 del 19/05/2021</t>
  </si>
  <si>
    <t>PA0681 del 14/05/2021</t>
  </si>
  <si>
    <t>15/01 del 18/03/2021</t>
  </si>
  <si>
    <t>FPA-10/21PA del 07/04/2021</t>
  </si>
  <si>
    <t>FPA-12/21PA del 07/04/2021</t>
  </si>
  <si>
    <t>FPA-11/21PA del 07/04/2021</t>
  </si>
  <si>
    <t>FPA-9/21PA del 07/04/2021</t>
  </si>
  <si>
    <t>28/01 del 20/05/2021</t>
  </si>
  <si>
    <t>211901140054 del 25/05/2021</t>
  </si>
  <si>
    <t>77/PA del 25/05/2021</t>
  </si>
  <si>
    <t>219-IT del 27/05/2021</t>
  </si>
  <si>
    <t>004081066051 del 08/12/2020</t>
  </si>
  <si>
    <t>004082415533 del 09/12/2020</t>
  </si>
  <si>
    <t>1/PA del 03/06/2021</t>
  </si>
  <si>
    <t>2/MO del 04/06/2021</t>
  </si>
  <si>
    <t>92/PA del 10/06/2021</t>
  </si>
  <si>
    <t>004137253097 del 08/06/2021</t>
  </si>
  <si>
    <t>004137253095 del 08/06/2021</t>
  </si>
  <si>
    <t>004137253096 del 08/06/2021</t>
  </si>
  <si>
    <t>002464 del 08/06/2021</t>
  </si>
  <si>
    <t>004139670135 del 10/06/2021</t>
  </si>
  <si>
    <t>004138619219 del 10/06/2021</t>
  </si>
  <si>
    <t>8V00215414 del 10/06/2021</t>
  </si>
  <si>
    <t>8V00214906 del 10/06/2021</t>
  </si>
  <si>
    <t>FATTPA 11_21 del 14/06/2021</t>
  </si>
  <si>
    <t>8V00215420 del 10/06/2021</t>
  </si>
  <si>
    <t>8V00213408 del 10/06/2021</t>
  </si>
  <si>
    <t>8V00215392 del 10/06/2021</t>
  </si>
  <si>
    <t>8V00214331 del 10/06/2021</t>
  </si>
  <si>
    <t>8V00213865 del 10/06/2021</t>
  </si>
  <si>
    <t>8V00213543 del 10/06/2021</t>
  </si>
  <si>
    <t>8V00213244 del 10/06/2021</t>
  </si>
  <si>
    <t>96/PA del 22/06/2021</t>
  </si>
  <si>
    <t>2040/210015945 del 25/06/2021</t>
  </si>
  <si>
    <t>211901511920 del 24/06/2021</t>
  </si>
  <si>
    <t>213/EL del 25/06/2021</t>
  </si>
  <si>
    <t>2021/PA/23 del 25/06/2021</t>
  </si>
  <si>
    <t>21VPAB000003 del 25/06/2021</t>
  </si>
  <si>
    <t>220/EL del 01/07/2021</t>
  </si>
  <si>
    <t>FATTPA 12_21 del 05/07/2021</t>
  </si>
  <si>
    <t>1/FE del 01/07/2021</t>
  </si>
  <si>
    <t>004144362724 del 07/07/2021</t>
  </si>
  <si>
    <t>004144362723 del 07/07/2021</t>
  </si>
  <si>
    <t>20214E19959 del 06/07/2021</t>
  </si>
  <si>
    <t>004145723354 del 09/07/2021</t>
  </si>
  <si>
    <t>004145643603 del 09/07/2021</t>
  </si>
  <si>
    <t>004147339430 del 10/07/2021</t>
  </si>
  <si>
    <t>FPA 1/21 del 17/07/2021</t>
  </si>
  <si>
    <t>211901780877 del 22/07/2021</t>
  </si>
  <si>
    <t>102/PA del 20/07/2021</t>
  </si>
  <si>
    <t>FPA 17/21 del 23/07/2021</t>
  </si>
  <si>
    <t>20214E20771 del 20/07/2021</t>
  </si>
  <si>
    <t>679 del 27/07/2021</t>
  </si>
  <si>
    <t>004151762507 del 06/08/2021</t>
  </si>
  <si>
    <t>004151762506 del 06/08/2021</t>
  </si>
  <si>
    <t>004151762508 del 06/08/2021</t>
  </si>
  <si>
    <t>2\FD del 13/08/2021</t>
  </si>
  <si>
    <t>8V00279445 del 11/08/2021</t>
  </si>
  <si>
    <t>8V00279449 del 11/08/2021</t>
  </si>
  <si>
    <t>8V00280121 del 11/08/2021</t>
  </si>
  <si>
    <t>8V00280064 del 11/08/2021</t>
  </si>
  <si>
    <t>8V00279486 del 11/08/2021</t>
  </si>
  <si>
    <t>8V00280600 del 11/08/2021</t>
  </si>
  <si>
    <t>8V00280653 del 11/08/2021</t>
  </si>
  <si>
    <t>8V00278556 del 11/08/2021</t>
  </si>
  <si>
    <t>8V00278953 del 11/08/2021</t>
  </si>
  <si>
    <t>211902008254 del 23/08/2021</t>
  </si>
  <si>
    <t>004155544381 del 10/08/2021</t>
  </si>
  <si>
    <t>004156396410 del 11/08/2021</t>
  </si>
  <si>
    <t>2021/PA/33 del 01/09/2021</t>
  </si>
  <si>
    <t>263/EL del 01/09/2021</t>
  </si>
  <si>
    <t>20214E22820 del 03/09/2021</t>
  </si>
  <si>
    <t>3619/PA del 31/08/2021</t>
  </si>
  <si>
    <t>127 del 07/09/2021</t>
  </si>
  <si>
    <t>167/PA del 01/10/2021</t>
  </si>
  <si>
    <t>126/2021 del 22/09/2021</t>
  </si>
  <si>
    <t>5/197 del 15/09/2021</t>
  </si>
  <si>
    <t>004158900397 del 07/09/2021</t>
  </si>
  <si>
    <t>004158900398 del 07/09/2021</t>
  </si>
  <si>
    <t>004158900399 del 07/09/2021</t>
  </si>
  <si>
    <t>004160807287 del 09/09/2021</t>
  </si>
  <si>
    <t>004161670070 del 10/09/2021</t>
  </si>
  <si>
    <t>190 del 08/10/2021</t>
  </si>
  <si>
    <t>41/01 del 09/10/2021</t>
  </si>
  <si>
    <t>000838/2021 del 14/09/2021</t>
  </si>
  <si>
    <t>000839/2021 del 14/09/2021</t>
  </si>
  <si>
    <t>004166481320 del 06/10/2021</t>
  </si>
  <si>
    <t>004166481319 del 06/10/2021</t>
  </si>
  <si>
    <t>004167182218 del 07/10/2021</t>
  </si>
  <si>
    <t>004169311915 del 09/10/2021</t>
  </si>
  <si>
    <t>004169556890 del 09/10/2021</t>
  </si>
  <si>
    <t>0000002415/PA del 06/10/2021</t>
  </si>
  <si>
    <t>211902235315 del 23/09/2021</t>
  </si>
  <si>
    <t>0000002484/PA del 07/10/2021</t>
  </si>
  <si>
    <t>13 del 08/10/2021</t>
  </si>
  <si>
    <t>14 del 08/10/2021</t>
  </si>
  <si>
    <t>FATTPA 14_21 del 05/10/2021</t>
  </si>
  <si>
    <t>92 del 30/10/2021</t>
  </si>
  <si>
    <t>FATTPA 16_21 del 04/11/2021</t>
  </si>
  <si>
    <t>2/PA del 15/10/2021</t>
  </si>
  <si>
    <t>514/PA del 16/11/2021</t>
  </si>
  <si>
    <t>139/PA del 17/11/2021</t>
  </si>
  <si>
    <t>197 del 16/11/2021</t>
  </si>
  <si>
    <t>411 del 18/11/2021</t>
  </si>
  <si>
    <t>831 del 18/11/2021</t>
  </si>
  <si>
    <t>226 del 19/11/2021</t>
  </si>
  <si>
    <t>004180102986 del 15/11/2021</t>
  </si>
  <si>
    <t>004178406065 del 13/11/2021</t>
  </si>
  <si>
    <t>004177267470 del 12/11/2021</t>
  </si>
  <si>
    <t>004174081508 del 08/11/2021</t>
  </si>
  <si>
    <t>004174081509 del 08/11/2021</t>
  </si>
  <si>
    <t>217/PA del 25/11/2021</t>
  </si>
  <si>
    <t>59 del 24/11/2021</t>
  </si>
  <si>
    <t>114/FE del 20/11/2021</t>
  </si>
  <si>
    <t>001191/2021 del 26/11/2021</t>
  </si>
  <si>
    <t>145/PA del 26/11/2021</t>
  </si>
  <si>
    <t>185/2021 del 29/11/2021</t>
  </si>
  <si>
    <t>115/FE del 27/11/2021</t>
  </si>
  <si>
    <t>144/PA del 26/11/2021</t>
  </si>
  <si>
    <t>235 del 03/12/2021</t>
  </si>
  <si>
    <t>578/PA del 01/12/2021</t>
  </si>
  <si>
    <t>76 del 02/12/2021</t>
  </si>
  <si>
    <t>204 del 30/11/2021</t>
  </si>
  <si>
    <t>103/PA del 29/11/2021</t>
  </si>
  <si>
    <t>2021-CT-460 del 26/11/2021</t>
  </si>
  <si>
    <t>570/PA del 01/12/2021</t>
  </si>
  <si>
    <t>211902716052 del 30/11/2021</t>
  </si>
  <si>
    <t>571/PA del 01/12/2021</t>
  </si>
  <si>
    <t>FATTPA 18_21 del 02/12/2021</t>
  </si>
  <si>
    <t>577/PA del 01/12/2021</t>
  </si>
  <si>
    <t>000000002208 del 12/11/2021</t>
  </si>
  <si>
    <t>000000002798 del 30/11/2021</t>
  </si>
  <si>
    <t>14PA del 19/11/2021</t>
  </si>
  <si>
    <t>FPA 1/21 del 22/11/2021</t>
  </si>
  <si>
    <t>399/D del 31/10/2021</t>
  </si>
  <si>
    <t>004181715464 del 07/12/2021</t>
  </si>
  <si>
    <t>004181715465 del 07/12/2021</t>
  </si>
  <si>
    <t>004181715466 del 07/12/2021</t>
  </si>
  <si>
    <t>004183191023 del 09/12/2021</t>
  </si>
  <si>
    <t>004184526605 del 10/12/2021</t>
  </si>
  <si>
    <t>FPA-26/21PA del 09/12/2021</t>
  </si>
  <si>
    <t>438 del 09/12/2021</t>
  </si>
  <si>
    <t>121/FE del 11/12/2021</t>
  </si>
  <si>
    <t>000000003061 del 07/12/2021</t>
  </si>
  <si>
    <t>193/2021 del 13/12/2021</t>
  </si>
  <si>
    <t>FPA 6/21 del 15/12/2021</t>
  </si>
  <si>
    <t>97/2021 del 09/12/2021</t>
  </si>
  <si>
    <t>612/PA del 15/12/2021</t>
  </si>
  <si>
    <t>22</t>
  </si>
  <si>
    <t>13</t>
  </si>
  <si>
    <t>14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</si>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</sst>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=""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D21" sqref="D2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282</v>
      </c>
      <c r="B9" s="35"/>
      <c r="C9" s="34">
        <f>SUM(C13:C16)</f>
        <v>245431.57</v>
      </c>
      <c r="D9" s="35"/>
      <c r="E9" s="40">
        <f>('Trimestre 1'!H1+'Trimestre 2'!H1+'Trimestre 3'!H1+'Trimestre 4'!H1)/C9</f>
        <v>-16.018013452792562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80</v>
      </c>
      <c r="C13" s="29">
        <f>'Trimestre 1'!B1</f>
        <v>49589.42</v>
      </c>
      <c r="D13" s="29">
        <f>'Trimestre 1'!G1</f>
        <v>-16.703039680641556</v>
      </c>
      <c r="E13" s="29">
        <v>34321.269999999997</v>
      </c>
      <c r="F13" s="33" t="s">
        <v>302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87</v>
      </c>
      <c r="C14" s="29">
        <f>'Trimestre 2'!B1</f>
        <v>72485.91</v>
      </c>
      <c r="D14" s="29">
        <f>'Trimestre 2'!G1</f>
        <v>-11.910034515673454</v>
      </c>
      <c r="E14" s="29">
        <v>3466.88</v>
      </c>
      <c r="F14" s="33" t="s">
        <v>303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36</v>
      </c>
      <c r="C15" s="29">
        <f>'Trimestre 3'!B1</f>
        <v>19986.87</v>
      </c>
      <c r="D15" s="29">
        <f>'Trimestre 3'!G1</f>
        <v>-23.045458343402448</v>
      </c>
      <c r="E15" s="29">
        <v>9654.99</v>
      </c>
      <c r="F15" s="33" t="s">
        <v>304</v>
      </c>
    </row>
    <row r="16" spans="1:11" ht="21.75" customHeight="1" x14ac:dyDescent="0.25">
      <c r="A16" s="28" t="s">
        <v>16</v>
      </c>
      <c r="B16" s="17">
        <f>'Trimestre 4'!C1</f>
        <v>79</v>
      </c>
      <c r="C16" s="29">
        <f>'Trimestre 4'!B1</f>
        <v>103369.37000000001</v>
      </c>
      <c r="D16" s="29">
        <f>'Trimestre 4'!G1</f>
        <v>-17.211248070874372</v>
      </c>
      <c r="E16" s="29">
        <v>13775.92</v>
      </c>
      <c r="F16" s="33" t="s">
        <v>305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49589.42</v>
      </c>
      <c r="C1">
        <f>COUNTA(A4:A203)</f>
        <v>80</v>
      </c>
      <c r="G1" s="16">
        <f>IF(B1&lt;&gt;0,H1/B1,0)</f>
        <v>-16.703039680641556</v>
      </c>
      <c r="H1" s="15">
        <f>SUM(H4:H195)</f>
        <v>-828294.05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116.7</v>
      </c>
      <c r="C4" s="13">
        <v>44167</v>
      </c>
      <c r="D4" s="13">
        <v>44223</v>
      </c>
      <c r="E4" s="13"/>
      <c r="F4" s="13"/>
      <c r="G4" s="1">
        <f>D4-C4-(F4-E4)</f>
        <v>56</v>
      </c>
      <c r="H4" s="12">
        <f>B4*G4</f>
        <v>6535.2</v>
      </c>
    </row>
    <row r="5" spans="1:8" x14ac:dyDescent="0.25">
      <c r="A5" s="19" t="s">
        <v>23</v>
      </c>
      <c r="B5" s="12">
        <v>1522</v>
      </c>
      <c r="C5" s="13">
        <v>44224</v>
      </c>
      <c r="D5" s="13">
        <v>44223</v>
      </c>
      <c r="E5" s="13"/>
      <c r="F5" s="13"/>
      <c r="G5" s="1">
        <f t="shared" ref="G5:G68" si="0">D5-C5-(F5-E5)</f>
        <v>-1</v>
      </c>
      <c r="H5" s="12">
        <f t="shared" ref="H5:H68" si="1">B5*G5</f>
        <v>-1522</v>
      </c>
    </row>
    <row r="6" spans="1:8" x14ac:dyDescent="0.25">
      <c r="A6" s="19" t="s">
        <v>24</v>
      </c>
      <c r="B6" s="12">
        <v>207.9</v>
      </c>
      <c r="C6" s="13">
        <v>44218</v>
      </c>
      <c r="D6" s="13">
        <v>44223</v>
      </c>
      <c r="E6" s="13"/>
      <c r="F6" s="13"/>
      <c r="G6" s="1">
        <f t="shared" si="0"/>
        <v>5</v>
      </c>
      <c r="H6" s="12">
        <f t="shared" si="1"/>
        <v>1039.5</v>
      </c>
    </row>
    <row r="7" spans="1:8" x14ac:dyDescent="0.25">
      <c r="A7" s="19" t="s">
        <v>25</v>
      </c>
      <c r="B7" s="12">
        <v>750</v>
      </c>
      <c r="C7" s="13">
        <v>44218</v>
      </c>
      <c r="D7" s="13">
        <v>44223</v>
      </c>
      <c r="E7" s="13"/>
      <c r="F7" s="13"/>
      <c r="G7" s="1">
        <f t="shared" si="0"/>
        <v>5</v>
      </c>
      <c r="H7" s="12">
        <f t="shared" si="1"/>
        <v>3750</v>
      </c>
    </row>
    <row r="8" spans="1:8" x14ac:dyDescent="0.25">
      <c r="A8" s="19" t="s">
        <v>26</v>
      </c>
      <c r="B8" s="12">
        <v>49.72</v>
      </c>
      <c r="C8" s="13">
        <v>44223</v>
      </c>
      <c r="D8" s="13">
        <v>44223</v>
      </c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 t="s">
        <v>27</v>
      </c>
      <c r="B9" s="12">
        <v>1521.26</v>
      </c>
      <c r="C9" s="13">
        <v>44237</v>
      </c>
      <c r="D9" s="13">
        <v>44223</v>
      </c>
      <c r="E9" s="13"/>
      <c r="F9" s="13"/>
      <c r="G9" s="1">
        <f t="shared" si="0"/>
        <v>-14</v>
      </c>
      <c r="H9" s="12">
        <f t="shared" si="1"/>
        <v>-21297.64</v>
      </c>
    </row>
    <row r="10" spans="1:8" x14ac:dyDescent="0.25">
      <c r="A10" s="19" t="s">
        <v>28</v>
      </c>
      <c r="B10" s="12">
        <v>562.36</v>
      </c>
      <c r="C10" s="13">
        <v>44237</v>
      </c>
      <c r="D10" s="13">
        <v>44223</v>
      </c>
      <c r="E10" s="13"/>
      <c r="F10" s="13"/>
      <c r="G10" s="1">
        <f t="shared" si="0"/>
        <v>-14</v>
      </c>
      <c r="H10" s="12">
        <f t="shared" si="1"/>
        <v>-7873.04</v>
      </c>
    </row>
    <row r="11" spans="1:8" x14ac:dyDescent="0.25">
      <c r="A11" s="19" t="s">
        <v>29</v>
      </c>
      <c r="B11" s="12">
        <v>52</v>
      </c>
      <c r="C11" s="13">
        <v>44245</v>
      </c>
      <c r="D11" s="13">
        <v>44223</v>
      </c>
      <c r="E11" s="13"/>
      <c r="F11" s="13"/>
      <c r="G11" s="1">
        <f t="shared" si="0"/>
        <v>-22</v>
      </c>
      <c r="H11" s="12">
        <f t="shared" si="1"/>
        <v>-1144</v>
      </c>
    </row>
    <row r="12" spans="1:8" x14ac:dyDescent="0.25">
      <c r="A12" s="19" t="s">
        <v>30</v>
      </c>
      <c r="B12" s="12">
        <v>74.12</v>
      </c>
      <c r="C12" s="13">
        <v>44245</v>
      </c>
      <c r="D12" s="13">
        <v>44223</v>
      </c>
      <c r="E12" s="13"/>
      <c r="F12" s="13"/>
      <c r="G12" s="1">
        <f t="shared" si="0"/>
        <v>-22</v>
      </c>
      <c r="H12" s="12">
        <f t="shared" si="1"/>
        <v>-1630.64</v>
      </c>
    </row>
    <row r="13" spans="1:8" x14ac:dyDescent="0.25">
      <c r="A13" s="19" t="s">
        <v>31</v>
      </c>
      <c r="B13" s="12">
        <v>610.11</v>
      </c>
      <c r="C13" s="13">
        <v>44245</v>
      </c>
      <c r="D13" s="13">
        <v>44223</v>
      </c>
      <c r="E13" s="13"/>
      <c r="F13" s="13"/>
      <c r="G13" s="1">
        <f t="shared" si="0"/>
        <v>-22</v>
      </c>
      <c r="H13" s="12">
        <f t="shared" si="1"/>
        <v>-13422.42</v>
      </c>
    </row>
    <row r="14" spans="1:8" x14ac:dyDescent="0.25">
      <c r="A14" s="19" t="s">
        <v>32</v>
      </c>
      <c r="B14" s="12">
        <v>49.72</v>
      </c>
      <c r="C14" s="13">
        <v>44245</v>
      </c>
      <c r="D14" s="13">
        <v>44223</v>
      </c>
      <c r="E14" s="13"/>
      <c r="F14" s="13"/>
      <c r="G14" s="1">
        <f t="shared" si="0"/>
        <v>-22</v>
      </c>
      <c r="H14" s="12">
        <f t="shared" si="1"/>
        <v>-1093.8399999999999</v>
      </c>
    </row>
    <row r="15" spans="1:8" x14ac:dyDescent="0.25">
      <c r="A15" s="19" t="s">
        <v>33</v>
      </c>
      <c r="B15" s="12">
        <v>300</v>
      </c>
      <c r="C15" s="13">
        <v>44245</v>
      </c>
      <c r="D15" s="13">
        <v>44223</v>
      </c>
      <c r="E15" s="13"/>
      <c r="F15" s="13"/>
      <c r="G15" s="1">
        <f t="shared" si="0"/>
        <v>-22</v>
      </c>
      <c r="H15" s="12">
        <f t="shared" si="1"/>
        <v>-6600</v>
      </c>
    </row>
    <row r="16" spans="1:8" x14ac:dyDescent="0.25">
      <c r="A16" s="19" t="s">
        <v>34</v>
      </c>
      <c r="B16" s="12">
        <v>228.69</v>
      </c>
      <c r="C16" s="13">
        <v>44248</v>
      </c>
      <c r="D16" s="13">
        <v>44223</v>
      </c>
      <c r="E16" s="13"/>
      <c r="F16" s="13"/>
      <c r="G16" s="1">
        <f t="shared" si="0"/>
        <v>-25</v>
      </c>
      <c r="H16" s="12">
        <f t="shared" si="1"/>
        <v>-5717.25</v>
      </c>
    </row>
    <row r="17" spans="1:8" x14ac:dyDescent="0.25">
      <c r="A17" s="19" t="s">
        <v>35</v>
      </c>
      <c r="B17" s="12">
        <v>300</v>
      </c>
      <c r="C17" s="13">
        <v>44251</v>
      </c>
      <c r="D17" s="13">
        <v>44223</v>
      </c>
      <c r="E17" s="13"/>
      <c r="F17" s="13"/>
      <c r="G17" s="1">
        <f t="shared" si="0"/>
        <v>-28</v>
      </c>
      <c r="H17" s="12">
        <f t="shared" si="1"/>
        <v>-8400</v>
      </c>
    </row>
    <row r="18" spans="1:8" x14ac:dyDescent="0.25">
      <c r="A18" s="19" t="s">
        <v>36</v>
      </c>
      <c r="B18" s="12">
        <v>390</v>
      </c>
      <c r="C18" s="13">
        <v>44252</v>
      </c>
      <c r="D18" s="13">
        <v>44229</v>
      </c>
      <c r="E18" s="13"/>
      <c r="F18" s="13"/>
      <c r="G18" s="1">
        <f t="shared" si="0"/>
        <v>-23</v>
      </c>
      <c r="H18" s="12">
        <f t="shared" si="1"/>
        <v>-8970</v>
      </c>
    </row>
    <row r="19" spans="1:8" x14ac:dyDescent="0.25">
      <c r="A19" s="19" t="s">
        <v>37</v>
      </c>
      <c r="B19" s="12">
        <v>53.28</v>
      </c>
      <c r="C19" s="13">
        <v>44245</v>
      </c>
      <c r="D19" s="13">
        <v>44229</v>
      </c>
      <c r="E19" s="13"/>
      <c r="F19" s="13"/>
      <c r="G19" s="1">
        <f t="shared" si="0"/>
        <v>-16</v>
      </c>
      <c r="H19" s="12">
        <f t="shared" si="1"/>
        <v>-852.48</v>
      </c>
    </row>
    <row r="20" spans="1:8" x14ac:dyDescent="0.25">
      <c r="A20" s="19" t="s">
        <v>38</v>
      </c>
      <c r="B20" s="12">
        <v>150</v>
      </c>
      <c r="C20" s="13">
        <v>44248</v>
      </c>
      <c r="D20" s="13">
        <v>44229</v>
      </c>
      <c r="E20" s="13"/>
      <c r="F20" s="13"/>
      <c r="G20" s="1">
        <f t="shared" si="0"/>
        <v>-19</v>
      </c>
      <c r="H20" s="12">
        <f t="shared" si="1"/>
        <v>-2850</v>
      </c>
    </row>
    <row r="21" spans="1:8" x14ac:dyDescent="0.25">
      <c r="A21" s="19" t="s">
        <v>39</v>
      </c>
      <c r="B21" s="12">
        <v>196.72</v>
      </c>
      <c r="C21" s="13">
        <v>44252</v>
      </c>
      <c r="D21" s="13">
        <v>44229</v>
      </c>
      <c r="E21" s="13"/>
      <c r="F21" s="13"/>
      <c r="G21" s="1">
        <f t="shared" si="0"/>
        <v>-23</v>
      </c>
      <c r="H21" s="12">
        <f t="shared" si="1"/>
        <v>-4524.5600000000004</v>
      </c>
    </row>
    <row r="22" spans="1:8" x14ac:dyDescent="0.25">
      <c r="A22" s="19" t="s">
        <v>40</v>
      </c>
      <c r="B22" s="12">
        <v>98.36</v>
      </c>
      <c r="C22" s="13">
        <v>44252</v>
      </c>
      <c r="D22" s="13">
        <v>44229</v>
      </c>
      <c r="E22" s="13"/>
      <c r="F22" s="13"/>
      <c r="G22" s="1">
        <f t="shared" si="0"/>
        <v>-23</v>
      </c>
      <c r="H22" s="12">
        <f t="shared" si="1"/>
        <v>-2262.2800000000002</v>
      </c>
    </row>
    <row r="23" spans="1:8" x14ac:dyDescent="0.25">
      <c r="A23" s="19" t="s">
        <v>41</v>
      </c>
      <c r="B23" s="12">
        <v>43.58</v>
      </c>
      <c r="C23" s="13">
        <v>44252</v>
      </c>
      <c r="D23" s="13">
        <v>44229</v>
      </c>
      <c r="E23" s="13"/>
      <c r="F23" s="13"/>
      <c r="G23" s="1">
        <f t="shared" si="0"/>
        <v>-23</v>
      </c>
      <c r="H23" s="12">
        <f t="shared" si="1"/>
        <v>-1002.3399999999999</v>
      </c>
    </row>
    <row r="24" spans="1:8" x14ac:dyDescent="0.25">
      <c r="A24" s="19" t="s">
        <v>42</v>
      </c>
      <c r="B24" s="12">
        <v>1033.69</v>
      </c>
      <c r="C24" s="13">
        <v>44213</v>
      </c>
      <c r="D24" s="13">
        <v>44237</v>
      </c>
      <c r="E24" s="13"/>
      <c r="F24" s="13"/>
      <c r="G24" s="1">
        <f t="shared" si="0"/>
        <v>24</v>
      </c>
      <c r="H24" s="12">
        <f t="shared" si="1"/>
        <v>24808.560000000001</v>
      </c>
    </row>
    <row r="25" spans="1:8" x14ac:dyDescent="0.25">
      <c r="A25" s="19" t="s">
        <v>43</v>
      </c>
      <c r="B25" s="12">
        <v>120</v>
      </c>
      <c r="C25" s="13">
        <v>44213</v>
      </c>
      <c r="D25" s="13">
        <v>44237</v>
      </c>
      <c r="E25" s="13"/>
      <c r="F25" s="13"/>
      <c r="G25" s="1">
        <f t="shared" si="0"/>
        <v>24</v>
      </c>
      <c r="H25" s="12">
        <f t="shared" si="1"/>
        <v>2880</v>
      </c>
    </row>
    <row r="26" spans="1:8" x14ac:dyDescent="0.25">
      <c r="A26" s="19" t="s">
        <v>44</v>
      </c>
      <c r="B26" s="12">
        <v>139.9</v>
      </c>
      <c r="C26" s="13">
        <v>44213</v>
      </c>
      <c r="D26" s="13">
        <v>44237</v>
      </c>
      <c r="E26" s="13"/>
      <c r="F26" s="13"/>
      <c r="G26" s="1">
        <f t="shared" si="0"/>
        <v>24</v>
      </c>
      <c r="H26" s="12">
        <f t="shared" si="1"/>
        <v>3357.6000000000004</v>
      </c>
    </row>
    <row r="27" spans="1:8" x14ac:dyDescent="0.25">
      <c r="A27" s="19" t="s">
        <v>45</v>
      </c>
      <c r="B27" s="12">
        <v>1054.3599999999999</v>
      </c>
      <c r="C27" s="13">
        <v>44216</v>
      </c>
      <c r="D27" s="13">
        <v>44237</v>
      </c>
      <c r="E27" s="13"/>
      <c r="F27" s="13"/>
      <c r="G27" s="1">
        <f t="shared" si="0"/>
        <v>21</v>
      </c>
      <c r="H27" s="12">
        <f t="shared" si="1"/>
        <v>22141.559999999998</v>
      </c>
    </row>
    <row r="28" spans="1:8" x14ac:dyDescent="0.25">
      <c r="A28" s="19" t="s">
        <v>46</v>
      </c>
      <c r="B28" s="12">
        <v>156.25</v>
      </c>
      <c r="C28" s="13">
        <v>44216</v>
      </c>
      <c r="D28" s="13">
        <v>44237</v>
      </c>
      <c r="E28" s="13"/>
      <c r="F28" s="13"/>
      <c r="G28" s="1">
        <f t="shared" si="0"/>
        <v>21</v>
      </c>
      <c r="H28" s="12">
        <f t="shared" si="1"/>
        <v>3281.25</v>
      </c>
    </row>
    <row r="29" spans="1:8" x14ac:dyDescent="0.25">
      <c r="A29" s="19" t="s">
        <v>47</v>
      </c>
      <c r="B29" s="12">
        <v>289.08999999999997</v>
      </c>
      <c r="C29" s="13">
        <v>44213</v>
      </c>
      <c r="D29" s="13">
        <v>44237</v>
      </c>
      <c r="E29" s="13"/>
      <c r="F29" s="13"/>
      <c r="G29" s="1">
        <f t="shared" si="0"/>
        <v>24</v>
      </c>
      <c r="H29" s="12">
        <f t="shared" si="1"/>
        <v>6938.16</v>
      </c>
    </row>
    <row r="30" spans="1:8" x14ac:dyDescent="0.25">
      <c r="A30" s="19" t="s">
        <v>48</v>
      </c>
      <c r="B30" s="12">
        <v>167.58</v>
      </c>
      <c r="C30" s="13">
        <v>44213</v>
      </c>
      <c r="D30" s="13">
        <v>44237</v>
      </c>
      <c r="E30" s="13"/>
      <c r="F30" s="13"/>
      <c r="G30" s="1">
        <f t="shared" si="0"/>
        <v>24</v>
      </c>
      <c r="H30" s="12">
        <f t="shared" si="1"/>
        <v>4021.92</v>
      </c>
    </row>
    <row r="31" spans="1:8" x14ac:dyDescent="0.25">
      <c r="A31" s="19" t="s">
        <v>49</v>
      </c>
      <c r="B31" s="12">
        <v>318</v>
      </c>
      <c r="C31" s="13">
        <v>44216</v>
      </c>
      <c r="D31" s="13">
        <v>44237</v>
      </c>
      <c r="E31" s="13"/>
      <c r="F31" s="13"/>
      <c r="G31" s="1">
        <f t="shared" si="0"/>
        <v>21</v>
      </c>
      <c r="H31" s="12">
        <f t="shared" si="1"/>
        <v>6678</v>
      </c>
    </row>
    <row r="32" spans="1:8" x14ac:dyDescent="0.25">
      <c r="A32" s="19" t="s">
        <v>50</v>
      </c>
      <c r="B32" s="12">
        <v>548</v>
      </c>
      <c r="C32" s="13">
        <v>44213</v>
      </c>
      <c r="D32" s="13">
        <v>44237</v>
      </c>
      <c r="E32" s="13"/>
      <c r="F32" s="13"/>
      <c r="G32" s="1">
        <f t="shared" si="0"/>
        <v>24</v>
      </c>
      <c r="H32" s="12">
        <f t="shared" si="1"/>
        <v>13152</v>
      </c>
    </row>
    <row r="33" spans="1:8" x14ac:dyDescent="0.25">
      <c r="A33" s="19" t="s">
        <v>51</v>
      </c>
      <c r="B33" s="12">
        <v>507.1</v>
      </c>
      <c r="C33" s="13">
        <v>44253</v>
      </c>
      <c r="D33" s="13">
        <v>44237</v>
      </c>
      <c r="E33" s="13"/>
      <c r="F33" s="13"/>
      <c r="G33" s="1">
        <f t="shared" si="0"/>
        <v>-16</v>
      </c>
      <c r="H33" s="12">
        <f t="shared" si="1"/>
        <v>-8113.6</v>
      </c>
    </row>
    <row r="34" spans="1:8" x14ac:dyDescent="0.25">
      <c r="A34" s="19" t="s">
        <v>52</v>
      </c>
      <c r="B34" s="12">
        <v>1580</v>
      </c>
      <c r="C34" s="13">
        <v>44255</v>
      </c>
      <c r="D34" s="13">
        <v>44237</v>
      </c>
      <c r="E34" s="13"/>
      <c r="F34" s="13"/>
      <c r="G34" s="1">
        <f t="shared" si="0"/>
        <v>-18</v>
      </c>
      <c r="H34" s="12">
        <f t="shared" si="1"/>
        <v>-28440</v>
      </c>
    </row>
    <row r="35" spans="1:8" x14ac:dyDescent="0.25">
      <c r="A35" s="19" t="s">
        <v>53</v>
      </c>
      <c r="B35" s="12">
        <v>1500</v>
      </c>
      <c r="C35" s="13">
        <v>44259</v>
      </c>
      <c r="D35" s="13">
        <v>44237</v>
      </c>
      <c r="E35" s="13"/>
      <c r="F35" s="13"/>
      <c r="G35" s="1">
        <f t="shared" si="0"/>
        <v>-22</v>
      </c>
      <c r="H35" s="12">
        <f t="shared" si="1"/>
        <v>-33000</v>
      </c>
    </row>
    <row r="36" spans="1:8" x14ac:dyDescent="0.25">
      <c r="A36" s="19" t="s">
        <v>54</v>
      </c>
      <c r="B36" s="12">
        <v>297</v>
      </c>
      <c r="C36" s="13">
        <v>44259</v>
      </c>
      <c r="D36" s="13">
        <v>44237</v>
      </c>
      <c r="E36" s="13"/>
      <c r="F36" s="13"/>
      <c r="G36" s="1">
        <f t="shared" si="0"/>
        <v>-22</v>
      </c>
      <c r="H36" s="12">
        <f t="shared" si="1"/>
        <v>-6534</v>
      </c>
    </row>
    <row r="37" spans="1:8" x14ac:dyDescent="0.25">
      <c r="A37" s="19" t="s">
        <v>55</v>
      </c>
      <c r="B37" s="12">
        <v>200</v>
      </c>
      <c r="C37" s="13">
        <v>44259</v>
      </c>
      <c r="D37" s="13">
        <v>44237</v>
      </c>
      <c r="E37" s="13"/>
      <c r="F37" s="13"/>
      <c r="G37" s="1">
        <f t="shared" si="0"/>
        <v>-22</v>
      </c>
      <c r="H37" s="12">
        <f t="shared" si="1"/>
        <v>-4400</v>
      </c>
    </row>
    <row r="38" spans="1:8" x14ac:dyDescent="0.25">
      <c r="A38" s="19" t="s">
        <v>56</v>
      </c>
      <c r="B38" s="12">
        <v>1200</v>
      </c>
      <c r="C38" s="13">
        <v>44260</v>
      </c>
      <c r="D38" s="13">
        <v>44237</v>
      </c>
      <c r="E38" s="13"/>
      <c r="F38" s="13"/>
      <c r="G38" s="1">
        <f t="shared" si="0"/>
        <v>-23</v>
      </c>
      <c r="H38" s="12">
        <f t="shared" si="1"/>
        <v>-27600</v>
      </c>
    </row>
    <row r="39" spans="1:8" x14ac:dyDescent="0.25">
      <c r="A39" s="19" t="s">
        <v>57</v>
      </c>
      <c r="B39" s="12">
        <v>61.48</v>
      </c>
      <c r="C39" s="13">
        <v>44261</v>
      </c>
      <c r="D39" s="13">
        <v>44244</v>
      </c>
      <c r="E39" s="13"/>
      <c r="F39" s="13"/>
      <c r="G39" s="1">
        <f t="shared" si="0"/>
        <v>-17</v>
      </c>
      <c r="H39" s="12">
        <f t="shared" si="1"/>
        <v>-1045.1599999999999</v>
      </c>
    </row>
    <row r="40" spans="1:8" x14ac:dyDescent="0.25">
      <c r="A40" s="19" t="s">
        <v>58</v>
      </c>
      <c r="B40" s="12">
        <v>578.61</v>
      </c>
      <c r="C40" s="13">
        <v>44267</v>
      </c>
      <c r="D40" s="13">
        <v>44244</v>
      </c>
      <c r="E40" s="13"/>
      <c r="F40" s="13"/>
      <c r="G40" s="1">
        <f t="shared" si="0"/>
        <v>-23</v>
      </c>
      <c r="H40" s="12">
        <f t="shared" si="1"/>
        <v>-13308.03</v>
      </c>
    </row>
    <row r="41" spans="1:8" x14ac:dyDescent="0.25">
      <c r="A41" s="19" t="s">
        <v>59</v>
      </c>
      <c r="B41" s="12">
        <v>590.27</v>
      </c>
      <c r="C41" s="13">
        <v>44269</v>
      </c>
      <c r="D41" s="13">
        <v>44244</v>
      </c>
      <c r="E41" s="13"/>
      <c r="F41" s="13"/>
      <c r="G41" s="1">
        <f t="shared" si="0"/>
        <v>-25</v>
      </c>
      <c r="H41" s="12">
        <f t="shared" si="1"/>
        <v>-14756.75</v>
      </c>
    </row>
    <row r="42" spans="1:8" x14ac:dyDescent="0.25">
      <c r="A42" s="19" t="s">
        <v>60</v>
      </c>
      <c r="B42" s="12">
        <v>522.25</v>
      </c>
      <c r="C42" s="13">
        <v>44269</v>
      </c>
      <c r="D42" s="13">
        <v>44244</v>
      </c>
      <c r="E42" s="13"/>
      <c r="F42" s="13"/>
      <c r="G42" s="1">
        <f t="shared" si="0"/>
        <v>-25</v>
      </c>
      <c r="H42" s="12">
        <f t="shared" si="1"/>
        <v>-13056.25</v>
      </c>
    </row>
    <row r="43" spans="1:8" x14ac:dyDescent="0.25">
      <c r="A43" s="19" t="s">
        <v>61</v>
      </c>
      <c r="B43" s="12">
        <v>397.79</v>
      </c>
      <c r="C43" s="13">
        <v>44269</v>
      </c>
      <c r="D43" s="13">
        <v>44244</v>
      </c>
      <c r="E43" s="13"/>
      <c r="F43" s="13"/>
      <c r="G43" s="1">
        <f t="shared" si="0"/>
        <v>-25</v>
      </c>
      <c r="H43" s="12">
        <f t="shared" si="1"/>
        <v>-9944.75</v>
      </c>
    </row>
    <row r="44" spans="1:8" x14ac:dyDescent="0.25">
      <c r="A44" s="19" t="s">
        <v>62</v>
      </c>
      <c r="B44" s="12">
        <v>2049.1799999999998</v>
      </c>
      <c r="C44" s="13">
        <v>44274</v>
      </c>
      <c r="D44" s="13">
        <v>44249</v>
      </c>
      <c r="E44" s="13"/>
      <c r="F44" s="13"/>
      <c r="G44" s="1">
        <f t="shared" si="0"/>
        <v>-25</v>
      </c>
      <c r="H44" s="12">
        <f t="shared" si="1"/>
        <v>-51229.499999999993</v>
      </c>
    </row>
    <row r="45" spans="1:8" x14ac:dyDescent="0.25">
      <c r="A45" s="19" t="s">
        <v>63</v>
      </c>
      <c r="B45" s="12">
        <v>1022.9</v>
      </c>
      <c r="C45" s="13">
        <v>44276</v>
      </c>
      <c r="D45" s="13">
        <v>44249</v>
      </c>
      <c r="E45" s="13"/>
      <c r="F45" s="13"/>
      <c r="G45" s="1">
        <f t="shared" si="0"/>
        <v>-27</v>
      </c>
      <c r="H45" s="12">
        <f t="shared" si="1"/>
        <v>-27618.3</v>
      </c>
    </row>
    <row r="46" spans="1:8" x14ac:dyDescent="0.25">
      <c r="A46" s="19" t="s">
        <v>64</v>
      </c>
      <c r="B46" s="12">
        <v>300</v>
      </c>
      <c r="C46" s="13">
        <v>44276</v>
      </c>
      <c r="D46" s="13">
        <v>44251</v>
      </c>
      <c r="E46" s="13"/>
      <c r="F46" s="13"/>
      <c r="G46" s="1">
        <f t="shared" si="0"/>
        <v>-25</v>
      </c>
      <c r="H46" s="12">
        <f t="shared" si="1"/>
        <v>-7500</v>
      </c>
    </row>
    <row r="47" spans="1:8" x14ac:dyDescent="0.25">
      <c r="A47" s="19" t="s">
        <v>65</v>
      </c>
      <c r="B47" s="12">
        <v>66</v>
      </c>
      <c r="C47" s="13">
        <v>44280</v>
      </c>
      <c r="D47" s="13">
        <v>44251</v>
      </c>
      <c r="E47" s="13"/>
      <c r="F47" s="13"/>
      <c r="G47" s="1">
        <f t="shared" si="0"/>
        <v>-29</v>
      </c>
      <c r="H47" s="12">
        <f t="shared" si="1"/>
        <v>-1914</v>
      </c>
    </row>
    <row r="48" spans="1:8" x14ac:dyDescent="0.25">
      <c r="A48" s="19" t="s">
        <v>66</v>
      </c>
      <c r="B48" s="12">
        <v>327.87</v>
      </c>
      <c r="C48" s="13">
        <v>44281</v>
      </c>
      <c r="D48" s="13">
        <v>44251</v>
      </c>
      <c r="E48" s="13"/>
      <c r="F48" s="13"/>
      <c r="G48" s="1">
        <f t="shared" si="0"/>
        <v>-30</v>
      </c>
      <c r="H48" s="12">
        <f t="shared" si="1"/>
        <v>-9836.1</v>
      </c>
    </row>
    <row r="49" spans="1:8" x14ac:dyDescent="0.25">
      <c r="A49" s="19" t="s">
        <v>67</v>
      </c>
      <c r="B49" s="12">
        <v>548</v>
      </c>
      <c r="C49" s="13">
        <v>44273</v>
      </c>
      <c r="D49" s="13">
        <v>44258</v>
      </c>
      <c r="E49" s="13"/>
      <c r="F49" s="13"/>
      <c r="G49" s="1">
        <f t="shared" si="0"/>
        <v>-15</v>
      </c>
      <c r="H49" s="12">
        <f t="shared" si="1"/>
        <v>-8220</v>
      </c>
    </row>
    <row r="50" spans="1:8" x14ac:dyDescent="0.25">
      <c r="A50" s="19" t="s">
        <v>68</v>
      </c>
      <c r="B50" s="12">
        <v>318</v>
      </c>
      <c r="C50" s="13">
        <v>44273</v>
      </c>
      <c r="D50" s="13">
        <v>44258</v>
      </c>
      <c r="E50" s="13"/>
      <c r="F50" s="13"/>
      <c r="G50" s="1">
        <f t="shared" si="0"/>
        <v>-15</v>
      </c>
      <c r="H50" s="12">
        <f t="shared" si="1"/>
        <v>-4770</v>
      </c>
    </row>
    <row r="51" spans="1:8" x14ac:dyDescent="0.25">
      <c r="A51" s="19" t="s">
        <v>69</v>
      </c>
      <c r="B51" s="12">
        <v>279.02999999999997</v>
      </c>
      <c r="C51" s="13">
        <v>44273</v>
      </c>
      <c r="D51" s="13">
        <v>44258</v>
      </c>
      <c r="E51" s="13"/>
      <c r="F51" s="13"/>
      <c r="G51" s="1">
        <f t="shared" si="0"/>
        <v>-15</v>
      </c>
      <c r="H51" s="12">
        <f t="shared" si="1"/>
        <v>-4185.45</v>
      </c>
    </row>
    <row r="52" spans="1:8" x14ac:dyDescent="0.25">
      <c r="A52" s="19" t="s">
        <v>70</v>
      </c>
      <c r="B52" s="12">
        <v>167.58</v>
      </c>
      <c r="C52" s="13">
        <v>44273</v>
      </c>
      <c r="D52" s="13">
        <v>44258</v>
      </c>
      <c r="E52" s="13"/>
      <c r="F52" s="13"/>
      <c r="G52" s="1">
        <f t="shared" si="0"/>
        <v>-15</v>
      </c>
      <c r="H52" s="12">
        <f t="shared" si="1"/>
        <v>-2513.7000000000003</v>
      </c>
    </row>
    <row r="53" spans="1:8" x14ac:dyDescent="0.25">
      <c r="A53" s="19" t="s">
        <v>71</v>
      </c>
      <c r="B53" s="12">
        <v>1033.69</v>
      </c>
      <c r="C53" s="13">
        <v>44273</v>
      </c>
      <c r="D53" s="13">
        <v>44258</v>
      </c>
      <c r="E53" s="13"/>
      <c r="F53" s="13"/>
      <c r="G53" s="1">
        <f t="shared" si="0"/>
        <v>-15</v>
      </c>
      <c r="H53" s="12">
        <f t="shared" si="1"/>
        <v>-15505.35</v>
      </c>
    </row>
    <row r="54" spans="1:8" x14ac:dyDescent="0.25">
      <c r="A54" s="19" t="s">
        <v>72</v>
      </c>
      <c r="B54" s="12">
        <v>139.9</v>
      </c>
      <c r="C54" s="13">
        <v>44273</v>
      </c>
      <c r="D54" s="13">
        <v>44258</v>
      </c>
      <c r="E54" s="13"/>
      <c r="F54" s="13"/>
      <c r="G54" s="1">
        <f t="shared" si="0"/>
        <v>-15</v>
      </c>
      <c r="H54" s="12">
        <f t="shared" si="1"/>
        <v>-2098.5</v>
      </c>
    </row>
    <row r="55" spans="1:8" x14ac:dyDescent="0.25">
      <c r="A55" s="19" t="s">
        <v>73</v>
      </c>
      <c r="B55" s="12">
        <v>1054.3599999999999</v>
      </c>
      <c r="C55" s="13">
        <v>44273</v>
      </c>
      <c r="D55" s="13">
        <v>44258</v>
      </c>
      <c r="E55" s="13"/>
      <c r="F55" s="13"/>
      <c r="G55" s="1">
        <f t="shared" si="0"/>
        <v>-15</v>
      </c>
      <c r="H55" s="12">
        <f t="shared" si="1"/>
        <v>-15815.399999999998</v>
      </c>
    </row>
    <row r="56" spans="1:8" x14ac:dyDescent="0.25">
      <c r="A56" s="19" t="s">
        <v>74</v>
      </c>
      <c r="B56" s="12">
        <v>120</v>
      </c>
      <c r="C56" s="13">
        <v>44273</v>
      </c>
      <c r="D56" s="13">
        <v>44258</v>
      </c>
      <c r="E56" s="13"/>
      <c r="F56" s="13"/>
      <c r="G56" s="1">
        <f t="shared" si="0"/>
        <v>-15</v>
      </c>
      <c r="H56" s="12">
        <f t="shared" si="1"/>
        <v>-1800</v>
      </c>
    </row>
    <row r="57" spans="1:8" x14ac:dyDescent="0.25">
      <c r="A57" s="19" t="s">
        <v>75</v>
      </c>
      <c r="B57" s="12">
        <v>150.30000000000001</v>
      </c>
      <c r="C57" s="13">
        <v>44273</v>
      </c>
      <c r="D57" s="13">
        <v>44258</v>
      </c>
      <c r="E57" s="13"/>
      <c r="F57" s="13"/>
      <c r="G57" s="1">
        <f t="shared" si="0"/>
        <v>-15</v>
      </c>
      <c r="H57" s="12">
        <f t="shared" si="1"/>
        <v>-2254.5</v>
      </c>
    </row>
    <row r="58" spans="1:8" x14ac:dyDescent="0.25">
      <c r="A58" s="19" t="s">
        <v>76</v>
      </c>
      <c r="B58" s="12">
        <v>526.48</v>
      </c>
      <c r="C58" s="13">
        <v>44282</v>
      </c>
      <c r="D58" s="13">
        <v>44258</v>
      </c>
      <c r="E58" s="13"/>
      <c r="F58" s="13"/>
      <c r="G58" s="1">
        <f t="shared" si="0"/>
        <v>-24</v>
      </c>
      <c r="H58" s="12">
        <f t="shared" si="1"/>
        <v>-12635.52</v>
      </c>
    </row>
    <row r="59" spans="1:8" x14ac:dyDescent="0.25">
      <c r="A59" s="19" t="s">
        <v>77</v>
      </c>
      <c r="B59" s="12">
        <v>452.46</v>
      </c>
      <c r="C59" s="13">
        <v>44282</v>
      </c>
      <c r="D59" s="13">
        <v>44258</v>
      </c>
      <c r="E59" s="13"/>
      <c r="F59" s="13"/>
      <c r="G59" s="1">
        <f t="shared" si="0"/>
        <v>-24</v>
      </c>
      <c r="H59" s="12">
        <f t="shared" si="1"/>
        <v>-10859.039999999999</v>
      </c>
    </row>
    <row r="60" spans="1:8" x14ac:dyDescent="0.25">
      <c r="A60" s="19" t="s">
        <v>78</v>
      </c>
      <c r="B60" s="12">
        <v>751.18</v>
      </c>
      <c r="C60" s="13">
        <v>44282</v>
      </c>
      <c r="D60" s="13">
        <v>44258</v>
      </c>
      <c r="E60" s="13"/>
      <c r="F60" s="13"/>
      <c r="G60" s="1">
        <f t="shared" si="0"/>
        <v>-24</v>
      </c>
      <c r="H60" s="12">
        <f t="shared" si="1"/>
        <v>-18028.32</v>
      </c>
    </row>
    <row r="61" spans="1:8" x14ac:dyDescent="0.25">
      <c r="A61" s="19" t="s">
        <v>79</v>
      </c>
      <c r="B61" s="12">
        <v>294</v>
      </c>
      <c r="C61" s="13">
        <v>44286</v>
      </c>
      <c r="D61" s="13">
        <v>44258</v>
      </c>
      <c r="E61" s="13"/>
      <c r="F61" s="13"/>
      <c r="G61" s="1">
        <f t="shared" si="0"/>
        <v>-28</v>
      </c>
      <c r="H61" s="12">
        <f t="shared" si="1"/>
        <v>-8232</v>
      </c>
    </row>
    <row r="62" spans="1:8" x14ac:dyDescent="0.25">
      <c r="A62" s="19" t="s">
        <v>80</v>
      </c>
      <c r="B62" s="12">
        <v>405</v>
      </c>
      <c r="C62" s="13">
        <v>44286</v>
      </c>
      <c r="D62" s="13">
        <v>44258</v>
      </c>
      <c r="E62" s="13"/>
      <c r="F62" s="13"/>
      <c r="G62" s="1">
        <f t="shared" si="0"/>
        <v>-28</v>
      </c>
      <c r="H62" s="12">
        <f t="shared" si="1"/>
        <v>-11340</v>
      </c>
    </row>
    <row r="63" spans="1:8" x14ac:dyDescent="0.25">
      <c r="A63" s="19" t="s">
        <v>81</v>
      </c>
      <c r="B63" s="12">
        <v>43.8</v>
      </c>
      <c r="C63" s="13">
        <v>44287</v>
      </c>
      <c r="D63" s="13">
        <v>44258</v>
      </c>
      <c r="E63" s="13"/>
      <c r="F63" s="13"/>
      <c r="G63" s="1">
        <f t="shared" si="0"/>
        <v>-29</v>
      </c>
      <c r="H63" s="12">
        <f t="shared" si="1"/>
        <v>-1270.1999999999998</v>
      </c>
    </row>
    <row r="64" spans="1:8" x14ac:dyDescent="0.25">
      <c r="A64" s="19" t="s">
        <v>82</v>
      </c>
      <c r="B64" s="12">
        <v>600</v>
      </c>
      <c r="C64" s="13">
        <v>44293</v>
      </c>
      <c r="D64" s="13">
        <v>44271</v>
      </c>
      <c r="E64" s="13"/>
      <c r="F64" s="13"/>
      <c r="G64" s="1">
        <f t="shared" si="0"/>
        <v>-22</v>
      </c>
      <c r="H64" s="12">
        <f t="shared" si="1"/>
        <v>-13200</v>
      </c>
    </row>
    <row r="65" spans="1:8" x14ac:dyDescent="0.25">
      <c r="A65" s="19" t="s">
        <v>83</v>
      </c>
      <c r="B65" s="12">
        <v>812.36</v>
      </c>
      <c r="C65" s="13">
        <v>44283</v>
      </c>
      <c r="D65" s="13">
        <v>44271</v>
      </c>
      <c r="E65" s="13"/>
      <c r="F65" s="13"/>
      <c r="G65" s="1">
        <f t="shared" si="0"/>
        <v>-12</v>
      </c>
      <c r="H65" s="12">
        <f t="shared" si="1"/>
        <v>-9748.32</v>
      </c>
    </row>
    <row r="66" spans="1:8" x14ac:dyDescent="0.25">
      <c r="A66" s="19" t="s">
        <v>84</v>
      </c>
      <c r="B66" s="12">
        <v>300</v>
      </c>
      <c r="C66" s="13">
        <v>44289</v>
      </c>
      <c r="D66" s="13">
        <v>44271</v>
      </c>
      <c r="E66" s="13"/>
      <c r="F66" s="13"/>
      <c r="G66" s="1">
        <f t="shared" si="0"/>
        <v>-18</v>
      </c>
      <c r="H66" s="12">
        <f t="shared" si="1"/>
        <v>-5400</v>
      </c>
    </row>
    <row r="67" spans="1:8" x14ac:dyDescent="0.25">
      <c r="A67" s="19" t="s">
        <v>85</v>
      </c>
      <c r="B67" s="12">
        <v>88.52</v>
      </c>
      <c r="C67" s="13">
        <v>44290</v>
      </c>
      <c r="D67" s="13">
        <v>44271</v>
      </c>
      <c r="E67" s="13"/>
      <c r="F67" s="13"/>
      <c r="G67" s="1">
        <f t="shared" si="0"/>
        <v>-19</v>
      </c>
      <c r="H67" s="12">
        <f t="shared" si="1"/>
        <v>-1681.8799999999999</v>
      </c>
    </row>
    <row r="68" spans="1:8" x14ac:dyDescent="0.25">
      <c r="A68" s="19" t="s">
        <v>86</v>
      </c>
      <c r="B68" s="12">
        <v>6250</v>
      </c>
      <c r="C68" s="13">
        <v>44290</v>
      </c>
      <c r="D68" s="13">
        <v>44271</v>
      </c>
      <c r="E68" s="13"/>
      <c r="F68" s="13"/>
      <c r="G68" s="1">
        <f t="shared" si="0"/>
        <v>-19</v>
      </c>
      <c r="H68" s="12">
        <f t="shared" si="1"/>
        <v>-118750</v>
      </c>
    </row>
    <row r="69" spans="1:8" x14ac:dyDescent="0.25">
      <c r="A69" s="19" t="s">
        <v>87</v>
      </c>
      <c r="B69" s="12">
        <v>682.26</v>
      </c>
      <c r="C69" s="13">
        <v>44293</v>
      </c>
      <c r="D69" s="13">
        <v>44271</v>
      </c>
      <c r="E69" s="13"/>
      <c r="F69" s="13"/>
      <c r="G69" s="1">
        <f t="shared" ref="G69:G132" si="2">D69-C69-(F69-E69)</f>
        <v>-22</v>
      </c>
      <c r="H69" s="12">
        <f t="shared" ref="H69:H132" si="3">B69*G69</f>
        <v>-15009.72</v>
      </c>
    </row>
    <row r="70" spans="1:8" x14ac:dyDescent="0.25">
      <c r="A70" s="19" t="s">
        <v>88</v>
      </c>
      <c r="B70" s="12">
        <v>39.31</v>
      </c>
      <c r="C70" s="13">
        <v>44294</v>
      </c>
      <c r="D70" s="13">
        <v>44271</v>
      </c>
      <c r="E70" s="13"/>
      <c r="F70" s="13"/>
      <c r="G70" s="1">
        <f t="shared" si="2"/>
        <v>-23</v>
      </c>
      <c r="H70" s="12">
        <f t="shared" si="3"/>
        <v>-904.13000000000011</v>
      </c>
    </row>
    <row r="71" spans="1:8" x14ac:dyDescent="0.25">
      <c r="A71" s="19" t="s">
        <v>89</v>
      </c>
      <c r="B71" s="12">
        <v>690</v>
      </c>
      <c r="C71" s="13">
        <v>44294</v>
      </c>
      <c r="D71" s="13">
        <v>44271</v>
      </c>
      <c r="E71" s="13"/>
      <c r="F71" s="13"/>
      <c r="G71" s="1">
        <f t="shared" si="2"/>
        <v>-23</v>
      </c>
      <c r="H71" s="12">
        <f t="shared" si="3"/>
        <v>-15870</v>
      </c>
    </row>
    <row r="72" spans="1:8" x14ac:dyDescent="0.25">
      <c r="A72" s="19" t="s">
        <v>90</v>
      </c>
      <c r="B72" s="12">
        <v>50</v>
      </c>
      <c r="C72" s="13">
        <v>44296</v>
      </c>
      <c r="D72" s="13">
        <v>44271</v>
      </c>
      <c r="E72" s="13"/>
      <c r="F72" s="13"/>
      <c r="G72" s="1">
        <f t="shared" si="2"/>
        <v>-25</v>
      </c>
      <c r="H72" s="12">
        <f t="shared" si="3"/>
        <v>-1250</v>
      </c>
    </row>
    <row r="73" spans="1:8" x14ac:dyDescent="0.25">
      <c r="A73" s="19" t="s">
        <v>91</v>
      </c>
      <c r="B73" s="12">
        <v>1249.79</v>
      </c>
      <c r="C73" s="13">
        <v>44296</v>
      </c>
      <c r="D73" s="13">
        <v>44271</v>
      </c>
      <c r="E73" s="13"/>
      <c r="F73" s="13"/>
      <c r="G73" s="1">
        <f t="shared" si="2"/>
        <v>-25</v>
      </c>
      <c r="H73" s="12">
        <f t="shared" si="3"/>
        <v>-31244.75</v>
      </c>
    </row>
    <row r="74" spans="1:8" x14ac:dyDescent="0.25">
      <c r="A74" s="19" t="s">
        <v>92</v>
      </c>
      <c r="B74" s="12">
        <v>571.46</v>
      </c>
      <c r="C74" s="13">
        <v>44296</v>
      </c>
      <c r="D74" s="13">
        <v>44271</v>
      </c>
      <c r="E74" s="13"/>
      <c r="F74" s="13"/>
      <c r="G74" s="1">
        <f t="shared" si="2"/>
        <v>-25</v>
      </c>
      <c r="H74" s="12">
        <f t="shared" si="3"/>
        <v>-14286.5</v>
      </c>
    </row>
    <row r="75" spans="1:8" x14ac:dyDescent="0.25">
      <c r="A75" s="19" t="s">
        <v>93</v>
      </c>
      <c r="B75" s="12">
        <v>540</v>
      </c>
      <c r="C75" s="13">
        <v>44300</v>
      </c>
      <c r="D75" s="13">
        <v>44271</v>
      </c>
      <c r="E75" s="13"/>
      <c r="F75" s="13"/>
      <c r="G75" s="1">
        <f t="shared" si="2"/>
        <v>-29</v>
      </c>
      <c r="H75" s="12">
        <f t="shared" si="3"/>
        <v>-15660</v>
      </c>
    </row>
    <row r="76" spans="1:8" x14ac:dyDescent="0.25">
      <c r="A76" s="19" t="s">
        <v>94</v>
      </c>
      <c r="B76" s="12">
        <v>143.52000000000001</v>
      </c>
      <c r="C76" s="13">
        <v>44300</v>
      </c>
      <c r="D76" s="13">
        <v>44271</v>
      </c>
      <c r="E76" s="13"/>
      <c r="F76" s="13"/>
      <c r="G76" s="1">
        <f t="shared" si="2"/>
        <v>-29</v>
      </c>
      <c r="H76" s="12">
        <f t="shared" si="3"/>
        <v>-4162.08</v>
      </c>
    </row>
    <row r="77" spans="1:8" x14ac:dyDescent="0.25">
      <c r="A77" s="19" t="s">
        <v>95</v>
      </c>
      <c r="B77" s="12">
        <v>225</v>
      </c>
      <c r="C77" s="13">
        <v>44300</v>
      </c>
      <c r="D77" s="13">
        <v>44271</v>
      </c>
      <c r="E77" s="13"/>
      <c r="F77" s="13"/>
      <c r="G77" s="1">
        <f t="shared" si="2"/>
        <v>-29</v>
      </c>
      <c r="H77" s="12">
        <f t="shared" si="3"/>
        <v>-6525</v>
      </c>
    </row>
    <row r="78" spans="1:8" x14ac:dyDescent="0.25">
      <c r="A78" s="19" t="s">
        <v>96</v>
      </c>
      <c r="B78" s="12">
        <v>245.9</v>
      </c>
      <c r="C78" s="13">
        <v>44302</v>
      </c>
      <c r="D78" s="13">
        <v>44284</v>
      </c>
      <c r="E78" s="13"/>
      <c r="F78" s="13"/>
      <c r="G78" s="1">
        <f t="shared" si="2"/>
        <v>-18</v>
      </c>
      <c r="H78" s="12">
        <f t="shared" si="3"/>
        <v>-4426.2</v>
      </c>
    </row>
    <row r="79" spans="1:8" x14ac:dyDescent="0.25">
      <c r="A79" s="19" t="s">
        <v>97</v>
      </c>
      <c r="B79" s="12">
        <v>110</v>
      </c>
      <c r="C79" s="13">
        <v>44303</v>
      </c>
      <c r="D79" s="13">
        <v>44284</v>
      </c>
      <c r="E79" s="13"/>
      <c r="F79" s="13"/>
      <c r="G79" s="1">
        <f t="shared" si="2"/>
        <v>-19</v>
      </c>
      <c r="H79" s="12">
        <f t="shared" si="3"/>
        <v>-2090</v>
      </c>
    </row>
    <row r="80" spans="1:8" x14ac:dyDescent="0.25">
      <c r="A80" s="19" t="s">
        <v>98</v>
      </c>
      <c r="B80" s="12">
        <v>617.15</v>
      </c>
      <c r="C80" s="13">
        <v>44304</v>
      </c>
      <c r="D80" s="13">
        <v>44284</v>
      </c>
      <c r="E80" s="13"/>
      <c r="F80" s="13"/>
      <c r="G80" s="1">
        <f t="shared" si="2"/>
        <v>-20</v>
      </c>
      <c r="H80" s="12">
        <f t="shared" si="3"/>
        <v>-12343</v>
      </c>
    </row>
    <row r="81" spans="1:8" x14ac:dyDescent="0.25">
      <c r="A81" s="19" t="s">
        <v>99</v>
      </c>
      <c r="B81" s="12">
        <v>3145</v>
      </c>
      <c r="C81" s="13">
        <v>44307</v>
      </c>
      <c r="D81" s="13">
        <v>44284</v>
      </c>
      <c r="E81" s="13"/>
      <c r="F81" s="13"/>
      <c r="G81" s="1">
        <f t="shared" si="2"/>
        <v>-23</v>
      </c>
      <c r="H81" s="12">
        <f t="shared" si="3"/>
        <v>-72335</v>
      </c>
    </row>
    <row r="82" spans="1:8" x14ac:dyDescent="0.25">
      <c r="A82" s="19" t="s">
        <v>100</v>
      </c>
      <c r="B82" s="12">
        <v>3439</v>
      </c>
      <c r="C82" s="13">
        <v>44308</v>
      </c>
      <c r="D82" s="13">
        <v>44284</v>
      </c>
      <c r="E82" s="13"/>
      <c r="F82" s="13"/>
      <c r="G82" s="1">
        <f t="shared" si="2"/>
        <v>-24</v>
      </c>
      <c r="H82" s="12">
        <f t="shared" si="3"/>
        <v>-82536</v>
      </c>
    </row>
    <row r="83" spans="1:8" x14ac:dyDescent="0.25">
      <c r="A83" s="19" t="s">
        <v>101</v>
      </c>
      <c r="B83" s="12">
        <v>1202.53</v>
      </c>
      <c r="C83" s="13">
        <v>44311</v>
      </c>
      <c r="D83" s="13">
        <v>44284</v>
      </c>
      <c r="E83" s="13"/>
      <c r="F83" s="13"/>
      <c r="G83" s="1">
        <f t="shared" si="2"/>
        <v>-27</v>
      </c>
      <c r="H83" s="12">
        <f t="shared" si="3"/>
        <v>-32468.309999999998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72485.91</v>
      </c>
      <c r="C1">
        <f>COUNTA(A4:A203)</f>
        <v>87</v>
      </c>
      <c r="G1" s="16">
        <f>IF(B1&lt;&gt;0,H1/B1,0)</f>
        <v>-11.910034515673454</v>
      </c>
      <c r="H1" s="15">
        <f>SUM(H4:H195)</f>
        <v>-863309.68999999959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102</v>
      </c>
      <c r="B4" s="12">
        <v>651.64</v>
      </c>
      <c r="C4" s="13">
        <v>44309</v>
      </c>
      <c r="D4" s="13">
        <v>44287</v>
      </c>
      <c r="E4" s="13"/>
      <c r="F4" s="13"/>
      <c r="G4" s="1">
        <f>D4-C4-(F4-E4)</f>
        <v>-22</v>
      </c>
      <c r="H4" s="12">
        <f>B4*G4</f>
        <v>-14336.08</v>
      </c>
    </row>
    <row r="5" spans="1:8" x14ac:dyDescent="0.25">
      <c r="A5" s="19" t="s">
        <v>103</v>
      </c>
      <c r="B5" s="12">
        <v>540</v>
      </c>
      <c r="C5" s="13">
        <v>44311</v>
      </c>
      <c r="D5" s="13">
        <v>44287</v>
      </c>
      <c r="E5" s="13"/>
      <c r="F5" s="13"/>
      <c r="G5" s="1">
        <f t="shared" ref="G5:G68" si="0">D5-C5-(F5-E5)</f>
        <v>-24</v>
      </c>
      <c r="H5" s="12">
        <f t="shared" ref="H5:H68" si="1">B5*G5</f>
        <v>-12960</v>
      </c>
    </row>
    <row r="6" spans="1:8" x14ac:dyDescent="0.25">
      <c r="A6" s="19" t="s">
        <v>104</v>
      </c>
      <c r="B6" s="12">
        <v>705</v>
      </c>
      <c r="C6" s="13">
        <v>44314</v>
      </c>
      <c r="D6" s="13">
        <v>44287</v>
      </c>
      <c r="E6" s="13"/>
      <c r="F6" s="13"/>
      <c r="G6" s="1">
        <f t="shared" si="0"/>
        <v>-27</v>
      </c>
      <c r="H6" s="12">
        <f t="shared" si="1"/>
        <v>-19035</v>
      </c>
    </row>
    <row r="7" spans="1:8" x14ac:dyDescent="0.25">
      <c r="A7" s="19" t="s">
        <v>105</v>
      </c>
      <c r="B7" s="12">
        <v>3500</v>
      </c>
      <c r="C7" s="13">
        <v>44314</v>
      </c>
      <c r="D7" s="13">
        <v>44287</v>
      </c>
      <c r="E7" s="13"/>
      <c r="F7" s="13"/>
      <c r="G7" s="1">
        <f t="shared" si="0"/>
        <v>-27</v>
      </c>
      <c r="H7" s="12">
        <f t="shared" si="1"/>
        <v>-94500</v>
      </c>
    </row>
    <row r="8" spans="1:8" x14ac:dyDescent="0.25">
      <c r="A8" s="19" t="s">
        <v>106</v>
      </c>
      <c r="B8" s="12">
        <v>321</v>
      </c>
      <c r="C8" s="13">
        <v>44315</v>
      </c>
      <c r="D8" s="13">
        <v>44287</v>
      </c>
      <c r="E8" s="13"/>
      <c r="F8" s="13"/>
      <c r="G8" s="1">
        <f t="shared" si="0"/>
        <v>-28</v>
      </c>
      <c r="H8" s="12">
        <f t="shared" si="1"/>
        <v>-8988</v>
      </c>
    </row>
    <row r="9" spans="1:8" x14ac:dyDescent="0.25">
      <c r="A9" s="19" t="s">
        <v>107</v>
      </c>
      <c r="B9" s="12">
        <v>1400</v>
      </c>
      <c r="C9" s="13">
        <v>44315</v>
      </c>
      <c r="D9" s="13">
        <v>44287</v>
      </c>
      <c r="E9" s="13"/>
      <c r="F9" s="13"/>
      <c r="G9" s="1">
        <f t="shared" si="0"/>
        <v>-28</v>
      </c>
      <c r="H9" s="12">
        <f t="shared" si="1"/>
        <v>-39200</v>
      </c>
    </row>
    <row r="10" spans="1:8" x14ac:dyDescent="0.25">
      <c r="A10" s="19" t="s">
        <v>108</v>
      </c>
      <c r="B10" s="12">
        <v>453</v>
      </c>
      <c r="C10" s="13">
        <v>44315</v>
      </c>
      <c r="D10" s="13">
        <v>44287</v>
      </c>
      <c r="E10" s="13"/>
      <c r="F10" s="13"/>
      <c r="G10" s="1">
        <f t="shared" si="0"/>
        <v>-28</v>
      </c>
      <c r="H10" s="12">
        <f t="shared" si="1"/>
        <v>-12684</v>
      </c>
    </row>
    <row r="11" spans="1:8" x14ac:dyDescent="0.25">
      <c r="A11" s="19" t="s">
        <v>109</v>
      </c>
      <c r="B11" s="12">
        <v>110</v>
      </c>
      <c r="C11" s="13">
        <v>44323</v>
      </c>
      <c r="D11" s="13">
        <v>44330</v>
      </c>
      <c r="E11" s="13"/>
      <c r="F11" s="13"/>
      <c r="G11" s="1">
        <f t="shared" si="0"/>
        <v>7</v>
      </c>
      <c r="H11" s="12">
        <f t="shared" si="1"/>
        <v>770</v>
      </c>
    </row>
    <row r="12" spans="1:8" x14ac:dyDescent="0.25">
      <c r="A12" s="19" t="s">
        <v>110</v>
      </c>
      <c r="B12" s="12">
        <v>789.8</v>
      </c>
      <c r="C12" s="13">
        <v>44330</v>
      </c>
      <c r="D12" s="13">
        <v>44330</v>
      </c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 t="s">
        <v>111</v>
      </c>
      <c r="B13" s="12">
        <v>1470.72</v>
      </c>
      <c r="C13" s="13">
        <v>44330</v>
      </c>
      <c r="D13" s="13">
        <v>44330</v>
      </c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 t="s">
        <v>112</v>
      </c>
      <c r="B14" s="12">
        <v>140</v>
      </c>
      <c r="C14" s="13">
        <v>44330</v>
      </c>
      <c r="D14" s="13">
        <v>44330</v>
      </c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 t="s">
        <v>113</v>
      </c>
      <c r="B15" s="12">
        <v>1497.55</v>
      </c>
      <c r="C15" s="13">
        <v>44330</v>
      </c>
      <c r="D15" s="13">
        <v>44330</v>
      </c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 t="s">
        <v>114</v>
      </c>
      <c r="B16" s="12">
        <v>160.75</v>
      </c>
      <c r="C16" s="13">
        <v>44330</v>
      </c>
      <c r="D16" s="13">
        <v>44330</v>
      </c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 t="s">
        <v>115</v>
      </c>
      <c r="B17" s="12">
        <v>2750</v>
      </c>
      <c r="C17" s="13">
        <v>44330</v>
      </c>
      <c r="D17" s="13">
        <v>44330</v>
      </c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 t="s">
        <v>116</v>
      </c>
      <c r="B18" s="12">
        <v>114.34</v>
      </c>
      <c r="C18" s="13">
        <v>44330</v>
      </c>
      <c r="D18" s="13">
        <v>44330</v>
      </c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 t="s">
        <v>117</v>
      </c>
      <c r="B19" s="12">
        <v>750</v>
      </c>
      <c r="C19" s="13">
        <v>44330</v>
      </c>
      <c r="D19" s="13">
        <v>44330</v>
      </c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 t="s">
        <v>118</v>
      </c>
      <c r="B20" s="12">
        <v>1752.75</v>
      </c>
      <c r="C20" s="13">
        <v>44330</v>
      </c>
      <c r="D20" s="13">
        <v>44330</v>
      </c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 t="s">
        <v>119</v>
      </c>
      <c r="B21" s="12">
        <v>632.29999999999995</v>
      </c>
      <c r="C21" s="13">
        <v>44332</v>
      </c>
      <c r="D21" s="13">
        <v>44330</v>
      </c>
      <c r="E21" s="13"/>
      <c r="F21" s="13"/>
      <c r="G21" s="1">
        <f t="shared" si="0"/>
        <v>-2</v>
      </c>
      <c r="H21" s="12">
        <f t="shared" si="1"/>
        <v>-1264.5999999999999</v>
      </c>
    </row>
    <row r="22" spans="1:8" x14ac:dyDescent="0.25">
      <c r="A22" s="19" t="s">
        <v>120</v>
      </c>
      <c r="B22" s="12">
        <v>417</v>
      </c>
      <c r="C22" s="13">
        <v>44332</v>
      </c>
      <c r="D22" s="13">
        <v>44330</v>
      </c>
      <c r="E22" s="13"/>
      <c r="F22" s="13"/>
      <c r="G22" s="1">
        <f t="shared" si="0"/>
        <v>-2</v>
      </c>
      <c r="H22" s="12">
        <f t="shared" si="1"/>
        <v>-834</v>
      </c>
    </row>
    <row r="23" spans="1:8" x14ac:dyDescent="0.25">
      <c r="A23" s="19" t="s">
        <v>121</v>
      </c>
      <c r="B23" s="12">
        <v>273</v>
      </c>
      <c r="C23" s="13">
        <v>44332</v>
      </c>
      <c r="D23" s="13">
        <v>44330</v>
      </c>
      <c r="E23" s="13"/>
      <c r="F23" s="13"/>
      <c r="G23" s="1">
        <f t="shared" si="0"/>
        <v>-2</v>
      </c>
      <c r="H23" s="12">
        <f t="shared" si="1"/>
        <v>-546</v>
      </c>
    </row>
    <row r="24" spans="1:8" x14ac:dyDescent="0.25">
      <c r="A24" s="19" t="s">
        <v>122</v>
      </c>
      <c r="B24" s="12">
        <v>82.64</v>
      </c>
      <c r="C24" s="13">
        <v>44335</v>
      </c>
      <c r="D24" s="13">
        <v>44330</v>
      </c>
      <c r="E24" s="13"/>
      <c r="F24" s="13"/>
      <c r="G24" s="1">
        <f t="shared" si="0"/>
        <v>-5</v>
      </c>
      <c r="H24" s="12">
        <f t="shared" si="1"/>
        <v>-413.2</v>
      </c>
    </row>
    <row r="25" spans="1:8" x14ac:dyDescent="0.25">
      <c r="A25" s="19" t="s">
        <v>123</v>
      </c>
      <c r="B25" s="12">
        <v>49.18</v>
      </c>
      <c r="C25" s="13">
        <v>44335</v>
      </c>
      <c r="D25" s="13">
        <v>44330</v>
      </c>
      <c r="E25" s="13"/>
      <c r="F25" s="13"/>
      <c r="G25" s="1">
        <f t="shared" si="0"/>
        <v>-5</v>
      </c>
      <c r="H25" s="12">
        <f t="shared" si="1"/>
        <v>-245.9</v>
      </c>
    </row>
    <row r="26" spans="1:8" x14ac:dyDescent="0.25">
      <c r="A26" s="19" t="s">
        <v>124</v>
      </c>
      <c r="B26" s="12">
        <v>298.52</v>
      </c>
      <c r="C26" s="13">
        <v>44335</v>
      </c>
      <c r="D26" s="13">
        <v>44330</v>
      </c>
      <c r="E26" s="13"/>
      <c r="F26" s="13"/>
      <c r="G26" s="1">
        <f t="shared" si="0"/>
        <v>-5</v>
      </c>
      <c r="H26" s="12">
        <f t="shared" si="1"/>
        <v>-1492.6</v>
      </c>
    </row>
    <row r="27" spans="1:8" x14ac:dyDescent="0.25">
      <c r="A27" s="19" t="s">
        <v>125</v>
      </c>
      <c r="B27" s="12">
        <v>125</v>
      </c>
      <c r="C27" s="13">
        <v>44335</v>
      </c>
      <c r="D27" s="13">
        <v>44330</v>
      </c>
      <c r="E27" s="13"/>
      <c r="F27" s="13"/>
      <c r="G27" s="1">
        <f t="shared" si="0"/>
        <v>-5</v>
      </c>
      <c r="H27" s="12">
        <f t="shared" si="1"/>
        <v>-625</v>
      </c>
    </row>
    <row r="28" spans="1:8" x14ac:dyDescent="0.25">
      <c r="A28" s="19" t="s">
        <v>126</v>
      </c>
      <c r="B28" s="12">
        <v>149.9</v>
      </c>
      <c r="C28" s="13">
        <v>44335</v>
      </c>
      <c r="D28" s="13">
        <v>44330</v>
      </c>
      <c r="E28" s="13"/>
      <c r="F28" s="13"/>
      <c r="G28" s="1">
        <f t="shared" si="0"/>
        <v>-5</v>
      </c>
      <c r="H28" s="12">
        <f t="shared" si="1"/>
        <v>-749.5</v>
      </c>
    </row>
    <row r="29" spans="1:8" x14ac:dyDescent="0.25">
      <c r="A29" s="19" t="s">
        <v>127</v>
      </c>
      <c r="B29" s="12">
        <v>548</v>
      </c>
      <c r="C29" s="13">
        <v>44335</v>
      </c>
      <c r="D29" s="13">
        <v>44330</v>
      </c>
      <c r="E29" s="13"/>
      <c r="F29" s="13"/>
      <c r="G29" s="1">
        <f t="shared" si="0"/>
        <v>-5</v>
      </c>
      <c r="H29" s="12">
        <f t="shared" si="1"/>
        <v>-2740</v>
      </c>
    </row>
    <row r="30" spans="1:8" x14ac:dyDescent="0.25">
      <c r="A30" s="19" t="s">
        <v>128</v>
      </c>
      <c r="B30" s="12">
        <v>191.35</v>
      </c>
      <c r="C30" s="13">
        <v>44335</v>
      </c>
      <c r="D30" s="13">
        <v>44330</v>
      </c>
      <c r="E30" s="13"/>
      <c r="F30" s="13"/>
      <c r="G30" s="1">
        <f t="shared" si="0"/>
        <v>-5</v>
      </c>
      <c r="H30" s="12">
        <f t="shared" si="1"/>
        <v>-956.75</v>
      </c>
    </row>
    <row r="31" spans="1:8" x14ac:dyDescent="0.25">
      <c r="A31" s="19" t="s">
        <v>129</v>
      </c>
      <c r="B31" s="12">
        <v>172.58</v>
      </c>
      <c r="C31" s="13">
        <v>44335</v>
      </c>
      <c r="D31" s="13">
        <v>44330</v>
      </c>
      <c r="E31" s="13"/>
      <c r="F31" s="13"/>
      <c r="G31" s="1">
        <f t="shared" si="0"/>
        <v>-5</v>
      </c>
      <c r="H31" s="12">
        <f t="shared" si="1"/>
        <v>-862.90000000000009</v>
      </c>
    </row>
    <row r="32" spans="1:8" x14ac:dyDescent="0.25">
      <c r="A32" s="19" t="s">
        <v>130</v>
      </c>
      <c r="B32" s="12">
        <v>1054.3599999999999</v>
      </c>
      <c r="C32" s="13">
        <v>44335</v>
      </c>
      <c r="D32" s="13">
        <v>44330</v>
      </c>
      <c r="E32" s="13"/>
      <c r="F32" s="13"/>
      <c r="G32" s="1">
        <f t="shared" si="0"/>
        <v>-5</v>
      </c>
      <c r="H32" s="12">
        <f t="shared" si="1"/>
        <v>-5271.7999999999993</v>
      </c>
    </row>
    <row r="33" spans="1:8" x14ac:dyDescent="0.25">
      <c r="A33" s="19" t="s">
        <v>131</v>
      </c>
      <c r="B33" s="12">
        <v>318</v>
      </c>
      <c r="C33" s="13">
        <v>44335</v>
      </c>
      <c r="D33" s="13">
        <v>44330</v>
      </c>
      <c r="E33" s="13"/>
      <c r="F33" s="13"/>
      <c r="G33" s="1">
        <f t="shared" si="0"/>
        <v>-5</v>
      </c>
      <c r="H33" s="12">
        <f t="shared" si="1"/>
        <v>-1590</v>
      </c>
    </row>
    <row r="34" spans="1:8" x14ac:dyDescent="0.25">
      <c r="A34" s="19" t="s">
        <v>132</v>
      </c>
      <c r="B34" s="12">
        <v>1033.69</v>
      </c>
      <c r="C34" s="13">
        <v>44335</v>
      </c>
      <c r="D34" s="13">
        <v>44330</v>
      </c>
      <c r="E34" s="13"/>
      <c r="F34" s="13"/>
      <c r="G34" s="1">
        <f t="shared" si="0"/>
        <v>-5</v>
      </c>
      <c r="H34" s="12">
        <f t="shared" si="1"/>
        <v>-5168.4500000000007</v>
      </c>
    </row>
    <row r="35" spans="1:8" x14ac:dyDescent="0.25">
      <c r="A35" s="19" t="s">
        <v>133</v>
      </c>
      <c r="B35" s="12">
        <v>326.25</v>
      </c>
      <c r="C35" s="13">
        <v>44338</v>
      </c>
      <c r="D35" s="13">
        <v>44330</v>
      </c>
      <c r="E35" s="13"/>
      <c r="F35" s="13"/>
      <c r="G35" s="1">
        <f t="shared" si="0"/>
        <v>-8</v>
      </c>
      <c r="H35" s="12">
        <f t="shared" si="1"/>
        <v>-2610</v>
      </c>
    </row>
    <row r="36" spans="1:8" x14ac:dyDescent="0.25">
      <c r="A36" s="19" t="s">
        <v>134</v>
      </c>
      <c r="B36" s="12">
        <v>8687.7000000000007</v>
      </c>
      <c r="C36" s="13">
        <v>44344</v>
      </c>
      <c r="D36" s="13">
        <v>44330</v>
      </c>
      <c r="E36" s="13"/>
      <c r="F36" s="13"/>
      <c r="G36" s="1">
        <f t="shared" si="0"/>
        <v>-14</v>
      </c>
      <c r="H36" s="12">
        <f t="shared" si="1"/>
        <v>-121627.80000000002</v>
      </c>
    </row>
    <row r="37" spans="1:8" x14ac:dyDescent="0.25">
      <c r="A37" s="19" t="s">
        <v>135</v>
      </c>
      <c r="B37" s="12">
        <v>1387.7</v>
      </c>
      <c r="C37" s="13">
        <v>44344</v>
      </c>
      <c r="D37" s="13">
        <v>44330</v>
      </c>
      <c r="E37" s="13"/>
      <c r="F37" s="13"/>
      <c r="G37" s="1">
        <f t="shared" si="0"/>
        <v>-14</v>
      </c>
      <c r="H37" s="12">
        <f t="shared" si="1"/>
        <v>-19427.8</v>
      </c>
    </row>
    <row r="38" spans="1:8" x14ac:dyDescent="0.25">
      <c r="A38" s="19" t="s">
        <v>136</v>
      </c>
      <c r="B38" s="12">
        <v>257.3</v>
      </c>
      <c r="C38" s="13">
        <v>44344</v>
      </c>
      <c r="D38" s="13">
        <v>44330</v>
      </c>
      <c r="E38" s="13"/>
      <c r="F38" s="13"/>
      <c r="G38" s="1">
        <f t="shared" si="0"/>
        <v>-14</v>
      </c>
      <c r="H38" s="12">
        <f t="shared" si="1"/>
        <v>-3602.2000000000003</v>
      </c>
    </row>
    <row r="39" spans="1:8" x14ac:dyDescent="0.25">
      <c r="A39" s="19" t="s">
        <v>137</v>
      </c>
      <c r="B39" s="12">
        <v>319.89999999999998</v>
      </c>
      <c r="C39" s="13">
        <v>44344</v>
      </c>
      <c r="D39" s="13">
        <v>44330</v>
      </c>
      <c r="E39" s="13"/>
      <c r="F39" s="13"/>
      <c r="G39" s="1">
        <f t="shared" si="0"/>
        <v>-14</v>
      </c>
      <c r="H39" s="12">
        <f t="shared" si="1"/>
        <v>-4478.5999999999995</v>
      </c>
    </row>
    <row r="40" spans="1:8" x14ac:dyDescent="0.25">
      <c r="A40" s="19" t="s">
        <v>138</v>
      </c>
      <c r="B40" s="12">
        <v>1</v>
      </c>
      <c r="C40" s="13">
        <v>44344</v>
      </c>
      <c r="D40" s="13">
        <v>44330</v>
      </c>
      <c r="E40" s="13"/>
      <c r="F40" s="13"/>
      <c r="G40" s="1">
        <f t="shared" si="0"/>
        <v>-14</v>
      </c>
      <c r="H40" s="12">
        <f t="shared" si="1"/>
        <v>-14</v>
      </c>
    </row>
    <row r="41" spans="1:8" x14ac:dyDescent="0.25">
      <c r="A41" s="19" t="s">
        <v>139</v>
      </c>
      <c r="B41" s="12">
        <v>380</v>
      </c>
      <c r="C41" s="13">
        <v>44350</v>
      </c>
      <c r="D41" s="13">
        <v>44330</v>
      </c>
      <c r="E41" s="13"/>
      <c r="F41" s="13"/>
      <c r="G41" s="1">
        <f t="shared" si="0"/>
        <v>-20</v>
      </c>
      <c r="H41" s="12">
        <f t="shared" si="1"/>
        <v>-7600</v>
      </c>
    </row>
    <row r="42" spans="1:8" x14ac:dyDescent="0.25">
      <c r="A42" s="19" t="s">
        <v>140</v>
      </c>
      <c r="B42" s="12">
        <v>141.84</v>
      </c>
      <c r="C42" s="13">
        <v>44350</v>
      </c>
      <c r="D42" s="13">
        <v>44330</v>
      </c>
      <c r="E42" s="13"/>
      <c r="F42" s="13"/>
      <c r="G42" s="1">
        <f t="shared" si="0"/>
        <v>-20</v>
      </c>
      <c r="H42" s="12">
        <f t="shared" si="1"/>
        <v>-2836.8</v>
      </c>
    </row>
    <row r="43" spans="1:8" x14ac:dyDescent="0.25">
      <c r="A43" s="19" t="s">
        <v>141</v>
      </c>
      <c r="B43" s="12">
        <v>3592</v>
      </c>
      <c r="C43" s="13">
        <v>44350</v>
      </c>
      <c r="D43" s="13">
        <v>44330</v>
      </c>
      <c r="E43" s="13"/>
      <c r="F43" s="13"/>
      <c r="G43" s="1">
        <f t="shared" si="0"/>
        <v>-20</v>
      </c>
      <c r="H43" s="12">
        <f t="shared" si="1"/>
        <v>-71840</v>
      </c>
    </row>
    <row r="44" spans="1:8" x14ac:dyDescent="0.25">
      <c r="A44" s="19" t="s">
        <v>142</v>
      </c>
      <c r="B44" s="12">
        <v>159.6</v>
      </c>
      <c r="C44" s="13">
        <v>44351</v>
      </c>
      <c r="D44" s="13">
        <v>44330</v>
      </c>
      <c r="E44" s="13"/>
      <c r="F44" s="13"/>
      <c r="G44" s="1">
        <f t="shared" si="0"/>
        <v>-21</v>
      </c>
      <c r="H44" s="12">
        <f t="shared" si="1"/>
        <v>-3351.6</v>
      </c>
    </row>
    <row r="45" spans="1:8" x14ac:dyDescent="0.25">
      <c r="A45" s="19" t="s">
        <v>143</v>
      </c>
      <c r="B45" s="12">
        <v>350</v>
      </c>
      <c r="C45" s="13">
        <v>44199</v>
      </c>
      <c r="D45" s="13">
        <v>44343</v>
      </c>
      <c r="E45" s="13"/>
      <c r="F45" s="13"/>
      <c r="G45" s="1">
        <f t="shared" si="0"/>
        <v>144</v>
      </c>
      <c r="H45" s="12">
        <f t="shared" si="1"/>
        <v>50400</v>
      </c>
    </row>
    <row r="46" spans="1:8" x14ac:dyDescent="0.25">
      <c r="A46" s="19" t="s">
        <v>144</v>
      </c>
      <c r="B46" s="12">
        <v>685.42</v>
      </c>
      <c r="C46" s="13">
        <v>44353</v>
      </c>
      <c r="D46" s="13">
        <v>44343</v>
      </c>
      <c r="E46" s="13"/>
      <c r="F46" s="13"/>
      <c r="G46" s="1">
        <f t="shared" si="0"/>
        <v>-10</v>
      </c>
      <c r="H46" s="12">
        <f t="shared" si="1"/>
        <v>-6854.2</v>
      </c>
    </row>
    <row r="47" spans="1:8" x14ac:dyDescent="0.25">
      <c r="A47" s="19" t="s">
        <v>145</v>
      </c>
      <c r="B47" s="12">
        <v>113.03</v>
      </c>
      <c r="C47" s="13">
        <v>44359</v>
      </c>
      <c r="D47" s="13">
        <v>44343</v>
      </c>
      <c r="E47" s="13"/>
      <c r="F47" s="13"/>
      <c r="G47" s="1">
        <f t="shared" si="0"/>
        <v>-16</v>
      </c>
      <c r="H47" s="12">
        <f t="shared" si="1"/>
        <v>-1808.48</v>
      </c>
    </row>
    <row r="48" spans="1:8" x14ac:dyDescent="0.25">
      <c r="A48" s="19" t="s">
        <v>146</v>
      </c>
      <c r="B48" s="12">
        <v>903.44</v>
      </c>
      <c r="C48" s="13">
        <v>44359</v>
      </c>
      <c r="D48" s="13">
        <v>44343</v>
      </c>
      <c r="E48" s="13"/>
      <c r="F48" s="13"/>
      <c r="G48" s="1">
        <f t="shared" si="0"/>
        <v>-16</v>
      </c>
      <c r="H48" s="12">
        <f t="shared" si="1"/>
        <v>-14455.04</v>
      </c>
    </row>
    <row r="49" spans="1:8" x14ac:dyDescent="0.25">
      <c r="A49" s="19" t="s">
        <v>147</v>
      </c>
      <c r="B49" s="12">
        <v>236.07</v>
      </c>
      <c r="C49" s="13">
        <v>44359</v>
      </c>
      <c r="D49" s="13">
        <v>44343</v>
      </c>
      <c r="E49" s="13"/>
      <c r="F49" s="13"/>
      <c r="G49" s="1">
        <f t="shared" si="0"/>
        <v>-16</v>
      </c>
      <c r="H49" s="12">
        <f t="shared" si="1"/>
        <v>-3777.12</v>
      </c>
    </row>
    <row r="50" spans="1:8" x14ac:dyDescent="0.25">
      <c r="A50" s="19" t="s">
        <v>148</v>
      </c>
      <c r="B50" s="12">
        <v>25.41</v>
      </c>
      <c r="C50" s="13">
        <v>44359</v>
      </c>
      <c r="D50" s="13">
        <v>44343</v>
      </c>
      <c r="E50" s="13"/>
      <c r="F50" s="13"/>
      <c r="G50" s="1">
        <f t="shared" si="0"/>
        <v>-16</v>
      </c>
      <c r="H50" s="12">
        <f t="shared" si="1"/>
        <v>-406.56</v>
      </c>
    </row>
    <row r="51" spans="1:8" x14ac:dyDescent="0.25">
      <c r="A51" s="19" t="s">
        <v>149</v>
      </c>
      <c r="B51" s="12">
        <v>567.21</v>
      </c>
      <c r="C51" s="13">
        <v>44364</v>
      </c>
      <c r="D51" s="13">
        <v>44343</v>
      </c>
      <c r="E51" s="13"/>
      <c r="F51" s="13"/>
      <c r="G51" s="1">
        <f t="shared" si="0"/>
        <v>-21</v>
      </c>
      <c r="H51" s="12">
        <f t="shared" si="1"/>
        <v>-11911.41</v>
      </c>
    </row>
    <row r="52" spans="1:8" x14ac:dyDescent="0.25">
      <c r="A52" s="19" t="s">
        <v>150</v>
      </c>
      <c r="B52" s="12">
        <v>65</v>
      </c>
      <c r="C52" s="13">
        <v>44360</v>
      </c>
      <c r="D52" s="13">
        <v>44343</v>
      </c>
      <c r="E52" s="13"/>
      <c r="F52" s="13"/>
      <c r="G52" s="1">
        <f t="shared" si="0"/>
        <v>-17</v>
      </c>
      <c r="H52" s="12">
        <f t="shared" si="1"/>
        <v>-1105</v>
      </c>
    </row>
    <row r="53" spans="1:8" x14ac:dyDescent="0.25">
      <c r="A53" s="19" t="s">
        <v>151</v>
      </c>
      <c r="B53" s="12">
        <v>89.53</v>
      </c>
      <c r="C53" s="13">
        <v>44276</v>
      </c>
      <c r="D53" s="13">
        <v>44343</v>
      </c>
      <c r="E53" s="13"/>
      <c r="F53" s="13"/>
      <c r="G53" s="1">
        <f t="shared" si="0"/>
        <v>67</v>
      </c>
      <c r="H53" s="12">
        <f t="shared" si="1"/>
        <v>5998.51</v>
      </c>
    </row>
    <row r="54" spans="1:8" x14ac:dyDescent="0.25">
      <c r="A54" s="19" t="s">
        <v>152</v>
      </c>
      <c r="B54" s="12">
        <v>339.5</v>
      </c>
      <c r="C54" s="13">
        <v>44365</v>
      </c>
      <c r="D54" s="13">
        <v>44340</v>
      </c>
      <c r="E54" s="13"/>
      <c r="F54" s="13"/>
      <c r="G54" s="1">
        <f t="shared" si="0"/>
        <v>-25</v>
      </c>
      <c r="H54" s="12">
        <f t="shared" si="1"/>
        <v>-8487.5</v>
      </c>
    </row>
    <row r="55" spans="1:8" x14ac:dyDescent="0.25">
      <c r="A55" s="19" t="s">
        <v>153</v>
      </c>
      <c r="B55" s="12">
        <v>4900</v>
      </c>
      <c r="C55" s="13">
        <v>44365</v>
      </c>
      <c r="D55" s="13">
        <v>44340</v>
      </c>
      <c r="E55" s="13"/>
      <c r="F55" s="13"/>
      <c r="G55" s="1">
        <f t="shared" si="0"/>
        <v>-25</v>
      </c>
      <c r="H55" s="12">
        <f t="shared" si="1"/>
        <v>-122500</v>
      </c>
    </row>
    <row r="56" spans="1:8" x14ac:dyDescent="0.25">
      <c r="A56" s="19" t="s">
        <v>154</v>
      </c>
      <c r="B56" s="12">
        <v>300</v>
      </c>
      <c r="C56" s="13">
        <v>44366</v>
      </c>
      <c r="D56" s="13">
        <v>44340</v>
      </c>
      <c r="E56" s="13"/>
      <c r="F56" s="13"/>
      <c r="G56" s="1">
        <f t="shared" si="0"/>
        <v>-26</v>
      </c>
      <c r="H56" s="12">
        <f t="shared" si="1"/>
        <v>-7800</v>
      </c>
    </row>
    <row r="57" spans="1:8" x14ac:dyDescent="0.25">
      <c r="A57" s="19" t="s">
        <v>155</v>
      </c>
      <c r="B57" s="12">
        <v>450</v>
      </c>
      <c r="C57" s="13">
        <v>44367</v>
      </c>
      <c r="D57" s="13">
        <v>44340</v>
      </c>
      <c r="E57" s="13"/>
      <c r="F57" s="13"/>
      <c r="G57" s="1">
        <f t="shared" si="0"/>
        <v>-27</v>
      </c>
      <c r="H57" s="12">
        <f t="shared" si="1"/>
        <v>-12150</v>
      </c>
    </row>
    <row r="58" spans="1:8" x14ac:dyDescent="0.25">
      <c r="A58" s="19" t="s">
        <v>156</v>
      </c>
      <c r="B58" s="12">
        <v>50.49</v>
      </c>
      <c r="C58" s="13">
        <v>44316</v>
      </c>
      <c r="D58" s="13">
        <v>44341</v>
      </c>
      <c r="E58" s="13"/>
      <c r="F58" s="13"/>
      <c r="G58" s="1">
        <f t="shared" si="0"/>
        <v>25</v>
      </c>
      <c r="H58" s="12">
        <f t="shared" si="1"/>
        <v>1262.25</v>
      </c>
    </row>
    <row r="59" spans="1:8" x14ac:dyDescent="0.25">
      <c r="A59" s="19" t="s">
        <v>157</v>
      </c>
      <c r="B59" s="12">
        <v>132</v>
      </c>
      <c r="C59" s="13">
        <v>44324</v>
      </c>
      <c r="D59" s="13">
        <v>44341</v>
      </c>
      <c r="E59" s="13"/>
      <c r="F59" s="13"/>
      <c r="G59" s="1">
        <f t="shared" si="0"/>
        <v>17</v>
      </c>
      <c r="H59" s="12">
        <f t="shared" si="1"/>
        <v>2244</v>
      </c>
    </row>
    <row r="60" spans="1:8" x14ac:dyDescent="0.25">
      <c r="A60" s="19" t="s">
        <v>158</v>
      </c>
      <c r="B60" s="12">
        <v>6.6</v>
      </c>
      <c r="C60" s="13">
        <v>44324</v>
      </c>
      <c r="D60" s="13">
        <v>44341</v>
      </c>
      <c r="E60" s="13"/>
      <c r="F60" s="13"/>
      <c r="G60" s="1">
        <f t="shared" si="0"/>
        <v>17</v>
      </c>
      <c r="H60" s="12">
        <f t="shared" si="1"/>
        <v>112.19999999999999</v>
      </c>
    </row>
    <row r="61" spans="1:8" x14ac:dyDescent="0.25">
      <c r="A61" s="19" t="s">
        <v>159</v>
      </c>
      <c r="B61" s="12">
        <v>7.7</v>
      </c>
      <c r="C61" s="13">
        <v>44324</v>
      </c>
      <c r="D61" s="13">
        <v>44341</v>
      </c>
      <c r="E61" s="13"/>
      <c r="F61" s="13"/>
      <c r="G61" s="1">
        <f t="shared" si="0"/>
        <v>17</v>
      </c>
      <c r="H61" s="12">
        <f t="shared" si="1"/>
        <v>130.9</v>
      </c>
    </row>
    <row r="62" spans="1:8" x14ac:dyDescent="0.25">
      <c r="A62" s="19" t="s">
        <v>160</v>
      </c>
      <c r="B62" s="12">
        <v>21.64</v>
      </c>
      <c r="C62" s="13">
        <v>44324</v>
      </c>
      <c r="D62" s="13">
        <v>44341</v>
      </c>
      <c r="E62" s="13"/>
      <c r="F62" s="13"/>
      <c r="G62" s="1">
        <f t="shared" si="0"/>
        <v>17</v>
      </c>
      <c r="H62" s="12">
        <f t="shared" si="1"/>
        <v>367.88</v>
      </c>
    </row>
    <row r="63" spans="1:8" x14ac:dyDescent="0.25">
      <c r="A63" s="19" t="s">
        <v>161</v>
      </c>
      <c r="B63" s="12">
        <v>1356.97</v>
      </c>
      <c r="C63" s="13">
        <v>44371</v>
      </c>
      <c r="D63" s="13">
        <v>44344</v>
      </c>
      <c r="E63" s="13"/>
      <c r="F63" s="13"/>
      <c r="G63" s="1">
        <f t="shared" si="0"/>
        <v>-27</v>
      </c>
      <c r="H63" s="12">
        <f t="shared" si="1"/>
        <v>-36638.19</v>
      </c>
    </row>
    <row r="64" spans="1:8" x14ac:dyDescent="0.25">
      <c r="A64" s="19" t="s">
        <v>162</v>
      </c>
      <c r="B64" s="12">
        <v>192.53</v>
      </c>
      <c r="C64" s="13">
        <v>44372</v>
      </c>
      <c r="D64" s="13">
        <v>44344</v>
      </c>
      <c r="E64" s="13"/>
      <c r="F64" s="13"/>
      <c r="G64" s="1">
        <f t="shared" si="0"/>
        <v>-28</v>
      </c>
      <c r="H64" s="12">
        <f t="shared" si="1"/>
        <v>-5390.84</v>
      </c>
    </row>
    <row r="65" spans="1:8" x14ac:dyDescent="0.25">
      <c r="A65" s="19" t="s">
        <v>163</v>
      </c>
      <c r="B65" s="12">
        <v>1100</v>
      </c>
      <c r="C65" s="13">
        <v>44372</v>
      </c>
      <c r="D65" s="13">
        <v>44350</v>
      </c>
      <c r="E65" s="13"/>
      <c r="F65" s="13"/>
      <c r="G65" s="1">
        <f t="shared" si="0"/>
        <v>-22</v>
      </c>
      <c r="H65" s="12">
        <f t="shared" si="1"/>
        <v>-24200</v>
      </c>
    </row>
    <row r="66" spans="1:8" x14ac:dyDescent="0.25">
      <c r="A66" s="19" t="s">
        <v>164</v>
      </c>
      <c r="B66" s="12">
        <v>190.98</v>
      </c>
      <c r="C66" s="13">
        <v>44377</v>
      </c>
      <c r="D66" s="13">
        <v>44350</v>
      </c>
      <c r="E66" s="13"/>
      <c r="F66" s="13"/>
      <c r="G66" s="1">
        <f t="shared" si="0"/>
        <v>-27</v>
      </c>
      <c r="H66" s="12">
        <f t="shared" si="1"/>
        <v>-5156.46</v>
      </c>
    </row>
    <row r="67" spans="1:8" x14ac:dyDescent="0.25">
      <c r="A67" s="19" t="s">
        <v>165</v>
      </c>
      <c r="B67" s="12">
        <v>408.08</v>
      </c>
      <c r="C67" s="13">
        <v>44205</v>
      </c>
      <c r="D67" s="13">
        <v>44354</v>
      </c>
      <c r="E67" s="13"/>
      <c r="F67" s="13"/>
      <c r="G67" s="1">
        <f t="shared" si="0"/>
        <v>149</v>
      </c>
      <c r="H67" s="12">
        <f t="shared" si="1"/>
        <v>60803.92</v>
      </c>
    </row>
    <row r="68" spans="1:8" x14ac:dyDescent="0.25">
      <c r="A68" s="19" t="s">
        <v>166</v>
      </c>
      <c r="B68" s="12">
        <v>1659.51</v>
      </c>
      <c r="C68" s="13">
        <v>44206</v>
      </c>
      <c r="D68" s="13">
        <v>44354</v>
      </c>
      <c r="E68" s="13"/>
      <c r="F68" s="13"/>
      <c r="G68" s="1">
        <f t="shared" si="0"/>
        <v>148</v>
      </c>
      <c r="H68" s="12">
        <f t="shared" si="1"/>
        <v>245607.48</v>
      </c>
    </row>
    <row r="69" spans="1:8" x14ac:dyDescent="0.25">
      <c r="A69" s="19" t="s">
        <v>167</v>
      </c>
      <c r="B69" s="12">
        <v>13.12</v>
      </c>
      <c r="C69" s="13">
        <v>44384</v>
      </c>
      <c r="D69" s="13">
        <v>44354</v>
      </c>
      <c r="E69" s="13"/>
      <c r="F69" s="13"/>
      <c r="G69" s="1">
        <f t="shared" ref="G69:G132" si="2">D69-C69-(F69-E69)</f>
        <v>-30</v>
      </c>
      <c r="H69" s="12">
        <f t="shared" ref="H69:H132" si="3">B69*G69</f>
        <v>-393.59999999999997</v>
      </c>
    </row>
    <row r="70" spans="1:8" x14ac:dyDescent="0.25">
      <c r="A70" s="19" t="s">
        <v>168</v>
      </c>
      <c r="B70" s="12">
        <v>5319.3</v>
      </c>
      <c r="C70" s="13">
        <v>44385</v>
      </c>
      <c r="D70" s="13">
        <v>44362</v>
      </c>
      <c r="E70" s="13"/>
      <c r="F70" s="13"/>
      <c r="G70" s="1">
        <f t="shared" si="2"/>
        <v>-23</v>
      </c>
      <c r="H70" s="12">
        <f t="shared" si="3"/>
        <v>-122343.90000000001</v>
      </c>
    </row>
    <row r="71" spans="1:8" x14ac:dyDescent="0.25">
      <c r="A71" s="19" t="s">
        <v>169</v>
      </c>
      <c r="B71" s="12">
        <v>2280</v>
      </c>
      <c r="C71" s="13">
        <v>44388</v>
      </c>
      <c r="D71" s="13">
        <v>44362</v>
      </c>
      <c r="E71" s="13"/>
      <c r="F71" s="13"/>
      <c r="G71" s="1">
        <f t="shared" si="2"/>
        <v>-26</v>
      </c>
      <c r="H71" s="12">
        <f t="shared" si="3"/>
        <v>-59280</v>
      </c>
    </row>
    <row r="72" spans="1:8" x14ac:dyDescent="0.25">
      <c r="A72" s="19" t="s">
        <v>170</v>
      </c>
      <c r="B72" s="12">
        <v>533.02</v>
      </c>
      <c r="C72" s="13">
        <v>44387</v>
      </c>
      <c r="D72" s="13">
        <v>44364</v>
      </c>
      <c r="E72" s="13"/>
      <c r="F72" s="13"/>
      <c r="G72" s="1">
        <f t="shared" si="2"/>
        <v>-23</v>
      </c>
      <c r="H72" s="12">
        <f t="shared" si="3"/>
        <v>-12259.46</v>
      </c>
    </row>
    <row r="73" spans="1:8" x14ac:dyDescent="0.25">
      <c r="A73" s="19" t="s">
        <v>171</v>
      </c>
      <c r="B73" s="12">
        <v>391.72</v>
      </c>
      <c r="C73" s="13">
        <v>44387</v>
      </c>
      <c r="D73" s="13">
        <v>44364</v>
      </c>
      <c r="E73" s="13"/>
      <c r="F73" s="13"/>
      <c r="G73" s="1">
        <f t="shared" si="2"/>
        <v>-23</v>
      </c>
      <c r="H73" s="12">
        <f t="shared" si="3"/>
        <v>-9009.5600000000013</v>
      </c>
    </row>
    <row r="74" spans="1:8" x14ac:dyDescent="0.25">
      <c r="A74" s="19" t="s">
        <v>172</v>
      </c>
      <c r="B74" s="12">
        <v>1036.5899999999999</v>
      </c>
      <c r="C74" s="13">
        <v>44387</v>
      </c>
      <c r="D74" s="13">
        <v>44364</v>
      </c>
      <c r="E74" s="13"/>
      <c r="F74" s="13"/>
      <c r="G74" s="1">
        <f t="shared" si="2"/>
        <v>-23</v>
      </c>
      <c r="H74" s="12">
        <f t="shared" si="3"/>
        <v>-23841.57</v>
      </c>
    </row>
    <row r="75" spans="1:8" x14ac:dyDescent="0.25">
      <c r="A75" s="19" t="s">
        <v>173</v>
      </c>
      <c r="B75" s="12">
        <v>5850</v>
      </c>
      <c r="C75" s="13">
        <v>44388</v>
      </c>
      <c r="D75" s="13">
        <v>44364</v>
      </c>
      <c r="E75" s="13"/>
      <c r="F75" s="13"/>
      <c r="G75" s="1">
        <f t="shared" si="2"/>
        <v>-24</v>
      </c>
      <c r="H75" s="12">
        <f t="shared" si="3"/>
        <v>-140400</v>
      </c>
    </row>
    <row r="76" spans="1:8" x14ac:dyDescent="0.25">
      <c r="A76" s="19" t="s">
        <v>174</v>
      </c>
      <c r="B76" s="12">
        <v>49.91</v>
      </c>
      <c r="C76" s="13">
        <v>44391</v>
      </c>
      <c r="D76" s="13">
        <v>44364</v>
      </c>
      <c r="E76" s="13"/>
      <c r="F76" s="13"/>
      <c r="G76" s="1">
        <f t="shared" si="2"/>
        <v>-27</v>
      </c>
      <c r="H76" s="12">
        <f t="shared" si="3"/>
        <v>-1347.57</v>
      </c>
    </row>
    <row r="77" spans="1:8" x14ac:dyDescent="0.25">
      <c r="A77" s="19" t="s">
        <v>175</v>
      </c>
      <c r="B77" s="12">
        <v>74.31</v>
      </c>
      <c r="C77" s="13">
        <v>44391</v>
      </c>
      <c r="D77" s="13">
        <v>44364</v>
      </c>
      <c r="E77" s="13"/>
      <c r="F77" s="13"/>
      <c r="G77" s="1">
        <f t="shared" si="2"/>
        <v>-27</v>
      </c>
      <c r="H77" s="12">
        <f t="shared" si="3"/>
        <v>-2006.3700000000001</v>
      </c>
    </row>
    <row r="78" spans="1:8" x14ac:dyDescent="0.25">
      <c r="A78" s="19" t="s">
        <v>176</v>
      </c>
      <c r="B78" s="12">
        <v>318</v>
      </c>
      <c r="C78" s="13">
        <v>44392</v>
      </c>
      <c r="D78" s="13">
        <v>44364</v>
      </c>
      <c r="E78" s="13"/>
      <c r="F78" s="13"/>
      <c r="G78" s="1">
        <f t="shared" si="2"/>
        <v>-28</v>
      </c>
      <c r="H78" s="12">
        <f t="shared" si="3"/>
        <v>-8904</v>
      </c>
    </row>
    <row r="79" spans="1:8" x14ac:dyDescent="0.25">
      <c r="A79" s="19" t="s">
        <v>177</v>
      </c>
      <c r="B79" s="12">
        <v>548</v>
      </c>
      <c r="C79" s="13">
        <v>44392</v>
      </c>
      <c r="D79" s="13">
        <v>44364</v>
      </c>
      <c r="E79" s="13"/>
      <c r="F79" s="13"/>
      <c r="G79" s="1">
        <f t="shared" si="2"/>
        <v>-28</v>
      </c>
      <c r="H79" s="12">
        <f t="shared" si="3"/>
        <v>-15344</v>
      </c>
    </row>
    <row r="80" spans="1:8" x14ac:dyDescent="0.25">
      <c r="A80" s="19" t="s">
        <v>178</v>
      </c>
      <c r="B80" s="12">
        <v>26.6</v>
      </c>
      <c r="C80" s="13">
        <v>44392</v>
      </c>
      <c r="D80" s="13">
        <v>44364</v>
      </c>
      <c r="E80" s="13"/>
      <c r="F80" s="13"/>
      <c r="G80" s="1">
        <f t="shared" si="2"/>
        <v>-28</v>
      </c>
      <c r="H80" s="12">
        <f t="shared" si="3"/>
        <v>-744.80000000000007</v>
      </c>
    </row>
    <row r="81" spans="1:8" x14ac:dyDescent="0.25">
      <c r="A81" s="19" t="s">
        <v>179</v>
      </c>
      <c r="B81" s="12">
        <v>530.45000000000005</v>
      </c>
      <c r="C81" s="13">
        <v>44392</v>
      </c>
      <c r="D81" s="13">
        <v>44364</v>
      </c>
      <c r="E81" s="13"/>
      <c r="F81" s="13"/>
      <c r="G81" s="1">
        <f t="shared" si="2"/>
        <v>-28</v>
      </c>
      <c r="H81" s="12">
        <f t="shared" si="3"/>
        <v>-14852.600000000002</v>
      </c>
    </row>
    <row r="82" spans="1:8" x14ac:dyDescent="0.25">
      <c r="A82" s="19" t="s">
        <v>180</v>
      </c>
      <c r="B82" s="12">
        <v>1033.69</v>
      </c>
      <c r="C82" s="13">
        <v>44392</v>
      </c>
      <c r="D82" s="13">
        <v>44364</v>
      </c>
      <c r="E82" s="13"/>
      <c r="F82" s="13"/>
      <c r="G82" s="1">
        <f t="shared" si="2"/>
        <v>-28</v>
      </c>
      <c r="H82" s="12">
        <f t="shared" si="3"/>
        <v>-28943.32</v>
      </c>
    </row>
    <row r="83" spans="1:8" x14ac:dyDescent="0.25">
      <c r="A83" s="19" t="s">
        <v>181</v>
      </c>
      <c r="B83" s="12">
        <v>167.58</v>
      </c>
      <c r="C83" s="13">
        <v>44392</v>
      </c>
      <c r="D83" s="13">
        <v>44364</v>
      </c>
      <c r="E83" s="13"/>
      <c r="F83" s="13"/>
      <c r="G83" s="1">
        <f t="shared" si="2"/>
        <v>-28</v>
      </c>
      <c r="H83" s="12">
        <f t="shared" si="3"/>
        <v>-4692.2400000000007</v>
      </c>
    </row>
    <row r="84" spans="1:8" x14ac:dyDescent="0.25">
      <c r="A84" s="19" t="s">
        <v>182</v>
      </c>
      <c r="B84" s="12">
        <v>139.9</v>
      </c>
      <c r="C84" s="13">
        <v>44392</v>
      </c>
      <c r="D84" s="13">
        <v>44364</v>
      </c>
      <c r="E84" s="13"/>
      <c r="F84" s="13"/>
      <c r="G84" s="1">
        <f t="shared" si="2"/>
        <v>-28</v>
      </c>
      <c r="H84" s="12">
        <f t="shared" si="3"/>
        <v>-3917.2000000000003</v>
      </c>
    </row>
    <row r="85" spans="1:8" x14ac:dyDescent="0.25">
      <c r="A85" s="19" t="s">
        <v>183</v>
      </c>
      <c r="B85" s="12">
        <v>60.28</v>
      </c>
      <c r="C85" s="13">
        <v>44392</v>
      </c>
      <c r="D85" s="13">
        <v>44364</v>
      </c>
      <c r="E85" s="13"/>
      <c r="F85" s="13"/>
      <c r="G85" s="1">
        <f t="shared" si="2"/>
        <v>-28</v>
      </c>
      <c r="H85" s="12">
        <f t="shared" si="3"/>
        <v>-1687.8400000000001</v>
      </c>
    </row>
    <row r="86" spans="1:8" x14ac:dyDescent="0.25">
      <c r="A86" s="19" t="s">
        <v>184</v>
      </c>
      <c r="B86" s="12">
        <v>1054.3599999999999</v>
      </c>
      <c r="C86" s="13">
        <v>44392</v>
      </c>
      <c r="D86" s="13">
        <v>44364</v>
      </c>
      <c r="E86" s="13"/>
      <c r="F86" s="13"/>
      <c r="G86" s="1">
        <f t="shared" si="2"/>
        <v>-28</v>
      </c>
      <c r="H86" s="12">
        <f t="shared" si="3"/>
        <v>-29522.079999999998</v>
      </c>
    </row>
    <row r="87" spans="1:8" x14ac:dyDescent="0.25">
      <c r="A87" s="19" t="s">
        <v>185</v>
      </c>
      <c r="B87" s="12">
        <v>120</v>
      </c>
      <c r="C87" s="13">
        <v>44392</v>
      </c>
      <c r="D87" s="13">
        <v>44364</v>
      </c>
      <c r="E87" s="13"/>
      <c r="F87" s="13"/>
      <c r="G87" s="1">
        <f t="shared" si="2"/>
        <v>-28</v>
      </c>
      <c r="H87" s="12">
        <f t="shared" si="3"/>
        <v>-3360</v>
      </c>
    </row>
    <row r="88" spans="1:8" x14ac:dyDescent="0.25">
      <c r="A88" s="19" t="s">
        <v>183</v>
      </c>
      <c r="B88" s="12">
        <v>213.72</v>
      </c>
      <c r="C88" s="13">
        <v>44392</v>
      </c>
      <c r="D88" s="13">
        <v>44369</v>
      </c>
      <c r="E88" s="13"/>
      <c r="F88" s="13"/>
      <c r="G88" s="1">
        <f t="shared" si="2"/>
        <v>-23</v>
      </c>
      <c r="H88" s="12">
        <f t="shared" si="3"/>
        <v>-4915.5600000000004</v>
      </c>
    </row>
    <row r="89" spans="1:8" x14ac:dyDescent="0.25">
      <c r="A89" s="19" t="s">
        <v>161</v>
      </c>
      <c r="B89" s="12">
        <v>238.89</v>
      </c>
      <c r="C89" s="13">
        <v>44371</v>
      </c>
      <c r="D89" s="13">
        <v>44369</v>
      </c>
      <c r="E89" s="13"/>
      <c r="F89" s="13"/>
      <c r="G89" s="1">
        <f t="shared" si="2"/>
        <v>-2</v>
      </c>
      <c r="H89" s="12">
        <f t="shared" si="3"/>
        <v>-477.78</v>
      </c>
    </row>
    <row r="90" spans="1:8" x14ac:dyDescent="0.25">
      <c r="A90" s="19" t="s">
        <v>186</v>
      </c>
      <c r="B90" s="12">
        <v>630</v>
      </c>
      <c r="C90" s="13">
        <v>44400</v>
      </c>
      <c r="D90" s="13">
        <v>44371</v>
      </c>
      <c r="E90" s="13"/>
      <c r="F90" s="13"/>
      <c r="G90" s="1">
        <f t="shared" si="2"/>
        <v>-29</v>
      </c>
      <c r="H90" s="12">
        <f t="shared" si="3"/>
        <v>-18270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19986.87</v>
      </c>
      <c r="C1">
        <f>COUNTA(A4:A203)</f>
        <v>36</v>
      </c>
      <c r="G1" s="16">
        <f>IF(B1&lt;&gt;0,H1/B1,0)</f>
        <v>-23.045458343402448</v>
      </c>
      <c r="H1" s="15">
        <f>SUM(H4:H195)</f>
        <v>-460606.58000000007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187</v>
      </c>
      <c r="B4" s="12">
        <v>100</v>
      </c>
      <c r="C4" s="13">
        <v>44407</v>
      </c>
      <c r="D4" s="13">
        <v>44379</v>
      </c>
      <c r="E4" s="13"/>
      <c r="F4" s="13"/>
      <c r="G4" s="1">
        <f>D4-C4-(F4-E4)</f>
        <v>-28</v>
      </c>
      <c r="H4" s="12">
        <f>B4*G4</f>
        <v>-2800</v>
      </c>
    </row>
    <row r="5" spans="1:8" x14ac:dyDescent="0.25">
      <c r="A5" s="19" t="s">
        <v>188</v>
      </c>
      <c r="B5" s="12">
        <v>43.87</v>
      </c>
      <c r="C5" s="13">
        <v>44402</v>
      </c>
      <c r="D5" s="13">
        <v>44379</v>
      </c>
      <c r="E5" s="13"/>
      <c r="F5" s="13"/>
      <c r="G5" s="1">
        <f t="shared" ref="G5:G68" si="0">D5-C5-(F5-E5)</f>
        <v>-23</v>
      </c>
      <c r="H5" s="12">
        <f t="shared" ref="H5:H68" si="1">B5*G5</f>
        <v>-1009.01</v>
      </c>
    </row>
    <row r="6" spans="1:8" x14ac:dyDescent="0.25">
      <c r="A6" s="19" t="s">
        <v>189</v>
      </c>
      <c r="B6" s="12">
        <v>799.18</v>
      </c>
      <c r="C6" s="13">
        <v>44403</v>
      </c>
      <c r="D6" s="13">
        <v>44379</v>
      </c>
      <c r="E6" s="13"/>
      <c r="F6" s="13"/>
      <c r="G6" s="1">
        <f t="shared" si="0"/>
        <v>-24</v>
      </c>
      <c r="H6" s="12">
        <f t="shared" si="1"/>
        <v>-19180.32</v>
      </c>
    </row>
    <row r="7" spans="1:8" x14ac:dyDescent="0.25">
      <c r="A7" s="19" t="s">
        <v>190</v>
      </c>
      <c r="B7" s="12">
        <v>220.3</v>
      </c>
      <c r="C7" s="13">
        <v>44403</v>
      </c>
      <c r="D7" s="13">
        <v>44379</v>
      </c>
      <c r="E7" s="13"/>
      <c r="F7" s="13"/>
      <c r="G7" s="1">
        <f t="shared" si="0"/>
        <v>-24</v>
      </c>
      <c r="H7" s="12">
        <f t="shared" si="1"/>
        <v>-5287.2000000000007</v>
      </c>
    </row>
    <row r="8" spans="1:8" x14ac:dyDescent="0.25">
      <c r="A8" s="19" t="s">
        <v>191</v>
      </c>
      <c r="B8" s="12">
        <v>263.94</v>
      </c>
      <c r="C8" s="13">
        <v>44403</v>
      </c>
      <c r="D8" s="13">
        <v>44379</v>
      </c>
      <c r="E8" s="13"/>
      <c r="F8" s="13"/>
      <c r="G8" s="1">
        <f t="shared" si="0"/>
        <v>-24</v>
      </c>
      <c r="H8" s="12">
        <f t="shared" si="1"/>
        <v>-6334.5599999999995</v>
      </c>
    </row>
    <row r="9" spans="1:8" x14ac:dyDescent="0.25">
      <c r="A9" s="19" t="s">
        <v>192</v>
      </c>
      <c r="B9" s="12">
        <v>2901.64</v>
      </c>
      <c r="C9" s="13">
        <v>44412</v>
      </c>
      <c r="D9" s="13">
        <v>44385</v>
      </c>
      <c r="E9" s="13"/>
      <c r="F9" s="13"/>
      <c r="G9" s="1">
        <f t="shared" si="0"/>
        <v>-27</v>
      </c>
      <c r="H9" s="12">
        <f t="shared" si="1"/>
        <v>-78344.28</v>
      </c>
    </row>
    <row r="10" spans="1:8" x14ac:dyDescent="0.25">
      <c r="A10" s="19" t="s">
        <v>193</v>
      </c>
      <c r="B10" s="12">
        <v>44.3</v>
      </c>
      <c r="C10" s="13">
        <v>44412</v>
      </c>
      <c r="D10" s="13">
        <v>44385</v>
      </c>
      <c r="E10" s="13"/>
      <c r="F10" s="13"/>
      <c r="G10" s="1">
        <f t="shared" si="0"/>
        <v>-27</v>
      </c>
      <c r="H10" s="12">
        <f t="shared" si="1"/>
        <v>-1196.0999999999999</v>
      </c>
    </row>
    <row r="11" spans="1:8" x14ac:dyDescent="0.25">
      <c r="A11" s="19" t="s">
        <v>194</v>
      </c>
      <c r="B11" s="12">
        <v>80.64</v>
      </c>
      <c r="C11" s="13">
        <v>44412</v>
      </c>
      <c r="D11" s="13">
        <v>44385</v>
      </c>
      <c r="E11" s="13"/>
      <c r="F11" s="13"/>
      <c r="G11" s="1">
        <f t="shared" si="0"/>
        <v>-27</v>
      </c>
      <c r="H11" s="12">
        <f t="shared" si="1"/>
        <v>-2177.2800000000002</v>
      </c>
    </row>
    <row r="12" spans="1:8" x14ac:dyDescent="0.25">
      <c r="A12" s="19" t="s">
        <v>195</v>
      </c>
      <c r="B12" s="12">
        <v>441.15</v>
      </c>
      <c r="C12" s="13">
        <v>44419</v>
      </c>
      <c r="D12" s="13">
        <v>44392</v>
      </c>
      <c r="E12" s="13"/>
      <c r="F12" s="13"/>
      <c r="G12" s="1">
        <f t="shared" si="0"/>
        <v>-27</v>
      </c>
      <c r="H12" s="12">
        <f t="shared" si="1"/>
        <v>-11911.05</v>
      </c>
    </row>
    <row r="13" spans="1:8" x14ac:dyDescent="0.25">
      <c r="A13" s="19" t="s">
        <v>196</v>
      </c>
      <c r="B13" s="12">
        <v>327.76</v>
      </c>
      <c r="C13" s="13">
        <v>44419</v>
      </c>
      <c r="D13" s="13">
        <v>44392</v>
      </c>
      <c r="E13" s="13"/>
      <c r="F13" s="13"/>
      <c r="G13" s="1">
        <f t="shared" si="0"/>
        <v>-27</v>
      </c>
      <c r="H13" s="12">
        <f t="shared" si="1"/>
        <v>-8849.52</v>
      </c>
    </row>
    <row r="14" spans="1:8" x14ac:dyDescent="0.25">
      <c r="A14" s="19" t="s">
        <v>197</v>
      </c>
      <c r="B14" s="12">
        <v>1165</v>
      </c>
      <c r="C14" s="13">
        <v>44419</v>
      </c>
      <c r="D14" s="13">
        <v>44392</v>
      </c>
      <c r="E14" s="13"/>
      <c r="F14" s="13"/>
      <c r="G14" s="1">
        <f t="shared" si="0"/>
        <v>-27</v>
      </c>
      <c r="H14" s="12">
        <f t="shared" si="1"/>
        <v>-31455</v>
      </c>
    </row>
    <row r="15" spans="1:8" x14ac:dyDescent="0.25">
      <c r="A15" s="19" t="s">
        <v>198</v>
      </c>
      <c r="B15" s="12">
        <v>905.62</v>
      </c>
      <c r="C15" s="13">
        <v>44419</v>
      </c>
      <c r="D15" s="13">
        <v>44392</v>
      </c>
      <c r="E15" s="13"/>
      <c r="F15" s="13"/>
      <c r="G15" s="1">
        <f t="shared" si="0"/>
        <v>-27</v>
      </c>
      <c r="H15" s="12">
        <f t="shared" si="1"/>
        <v>-24451.74</v>
      </c>
    </row>
    <row r="16" spans="1:8" x14ac:dyDescent="0.25">
      <c r="A16" s="19" t="s">
        <v>199</v>
      </c>
      <c r="B16" s="12">
        <v>49.91</v>
      </c>
      <c r="C16" s="13">
        <v>44419</v>
      </c>
      <c r="D16" s="13">
        <v>44392</v>
      </c>
      <c r="E16" s="13"/>
      <c r="F16" s="13"/>
      <c r="G16" s="1">
        <f t="shared" si="0"/>
        <v>-27</v>
      </c>
      <c r="H16" s="12">
        <f t="shared" si="1"/>
        <v>-1347.57</v>
      </c>
    </row>
    <row r="17" spans="1:8" x14ac:dyDescent="0.25">
      <c r="A17" s="19" t="s">
        <v>200</v>
      </c>
      <c r="B17" s="12">
        <v>49.92</v>
      </c>
      <c r="C17" s="13">
        <v>44419</v>
      </c>
      <c r="D17" s="13">
        <v>44392</v>
      </c>
      <c r="E17" s="13"/>
      <c r="F17" s="13"/>
      <c r="G17" s="1">
        <f t="shared" si="0"/>
        <v>-27</v>
      </c>
      <c r="H17" s="12">
        <f t="shared" si="1"/>
        <v>-1347.8400000000001</v>
      </c>
    </row>
    <row r="18" spans="1:8" x14ac:dyDescent="0.25">
      <c r="A18" s="19" t="s">
        <v>201</v>
      </c>
      <c r="B18" s="12">
        <v>1540</v>
      </c>
      <c r="C18" s="13">
        <v>44426</v>
      </c>
      <c r="D18" s="13">
        <v>44399</v>
      </c>
      <c r="E18" s="13"/>
      <c r="F18" s="13"/>
      <c r="G18" s="1">
        <f t="shared" si="0"/>
        <v>-27</v>
      </c>
      <c r="H18" s="12">
        <f t="shared" si="1"/>
        <v>-41580</v>
      </c>
    </row>
    <row r="19" spans="1:8" x14ac:dyDescent="0.25">
      <c r="A19" s="19" t="s">
        <v>202</v>
      </c>
      <c r="B19" s="12">
        <v>42.45</v>
      </c>
      <c r="C19" s="13">
        <v>44430</v>
      </c>
      <c r="D19" s="13">
        <v>44417</v>
      </c>
      <c r="E19" s="13"/>
      <c r="F19" s="13"/>
      <c r="G19" s="1">
        <f t="shared" si="0"/>
        <v>-13</v>
      </c>
      <c r="H19" s="12">
        <f t="shared" si="1"/>
        <v>-551.85</v>
      </c>
    </row>
    <row r="20" spans="1:8" x14ac:dyDescent="0.25">
      <c r="A20" s="19" t="s">
        <v>203</v>
      </c>
      <c r="B20" s="12">
        <v>190</v>
      </c>
      <c r="C20" s="13">
        <v>44428</v>
      </c>
      <c r="D20" s="13">
        <v>44417</v>
      </c>
      <c r="E20" s="13"/>
      <c r="F20" s="13"/>
      <c r="G20" s="1">
        <f t="shared" si="0"/>
        <v>-11</v>
      </c>
      <c r="H20" s="12">
        <f t="shared" si="1"/>
        <v>-2090</v>
      </c>
    </row>
    <row r="21" spans="1:8" x14ac:dyDescent="0.25">
      <c r="A21" s="19" t="s">
        <v>204</v>
      </c>
      <c r="B21" s="12">
        <v>1966</v>
      </c>
      <c r="C21" s="13">
        <v>44434</v>
      </c>
      <c r="D21" s="13">
        <v>44417</v>
      </c>
      <c r="E21" s="13"/>
      <c r="F21" s="13"/>
      <c r="G21" s="1">
        <f t="shared" si="0"/>
        <v>-17</v>
      </c>
      <c r="H21" s="12">
        <f t="shared" si="1"/>
        <v>-33422</v>
      </c>
    </row>
    <row r="22" spans="1:8" x14ac:dyDescent="0.25">
      <c r="A22" s="19" t="s">
        <v>205</v>
      </c>
      <c r="B22" s="12">
        <v>564</v>
      </c>
      <c r="C22" s="13">
        <v>44434</v>
      </c>
      <c r="D22" s="13">
        <v>44417</v>
      </c>
      <c r="E22" s="13"/>
      <c r="F22" s="13"/>
      <c r="G22" s="1">
        <f t="shared" si="0"/>
        <v>-17</v>
      </c>
      <c r="H22" s="12">
        <f t="shared" si="1"/>
        <v>-9588</v>
      </c>
    </row>
    <row r="23" spans="1:8" x14ac:dyDescent="0.25">
      <c r="A23" s="19" t="s">
        <v>206</v>
      </c>
      <c r="B23" s="12">
        <v>3000</v>
      </c>
      <c r="C23" s="13">
        <v>44437</v>
      </c>
      <c r="D23" s="13">
        <v>44417</v>
      </c>
      <c r="E23" s="13"/>
      <c r="F23" s="13"/>
      <c r="G23" s="1">
        <f t="shared" si="0"/>
        <v>-20</v>
      </c>
      <c r="H23" s="12">
        <f t="shared" si="1"/>
        <v>-60000</v>
      </c>
    </row>
    <row r="24" spans="1:8" x14ac:dyDescent="0.25">
      <c r="A24" s="19" t="s">
        <v>207</v>
      </c>
      <c r="B24" s="12">
        <v>615.84</v>
      </c>
      <c r="C24" s="13">
        <v>44447</v>
      </c>
      <c r="D24" s="13">
        <v>44417</v>
      </c>
      <c r="E24" s="13"/>
      <c r="F24" s="13"/>
      <c r="G24" s="1">
        <f t="shared" si="0"/>
        <v>-30</v>
      </c>
      <c r="H24" s="12">
        <f t="shared" si="1"/>
        <v>-18475.2</v>
      </c>
    </row>
    <row r="25" spans="1:8" x14ac:dyDescent="0.25">
      <c r="A25" s="19" t="s">
        <v>208</v>
      </c>
      <c r="B25" s="12">
        <v>191.85</v>
      </c>
      <c r="C25" s="13">
        <v>44447</v>
      </c>
      <c r="D25" s="13">
        <v>44417</v>
      </c>
      <c r="E25" s="13"/>
      <c r="F25" s="13"/>
      <c r="G25" s="1">
        <f t="shared" si="0"/>
        <v>-30</v>
      </c>
      <c r="H25" s="12">
        <f t="shared" si="1"/>
        <v>-5755.5</v>
      </c>
    </row>
    <row r="26" spans="1:8" x14ac:dyDescent="0.25">
      <c r="A26" s="19" t="s">
        <v>209</v>
      </c>
      <c r="B26" s="12">
        <v>220.73</v>
      </c>
      <c r="C26" s="13">
        <v>44447</v>
      </c>
      <c r="D26" s="13">
        <v>44417</v>
      </c>
      <c r="E26" s="13"/>
      <c r="F26" s="13"/>
      <c r="G26" s="1">
        <f t="shared" si="0"/>
        <v>-30</v>
      </c>
      <c r="H26" s="12">
        <f t="shared" si="1"/>
        <v>-6621.9</v>
      </c>
    </row>
    <row r="27" spans="1:8" x14ac:dyDescent="0.25">
      <c r="A27" s="19" t="s">
        <v>210</v>
      </c>
      <c r="B27" s="12">
        <v>280.83999999999997</v>
      </c>
      <c r="C27" s="13">
        <v>44455</v>
      </c>
      <c r="D27" s="13">
        <v>44434</v>
      </c>
      <c r="E27" s="13"/>
      <c r="F27" s="13"/>
      <c r="G27" s="1">
        <f t="shared" si="0"/>
        <v>-21</v>
      </c>
      <c r="H27" s="12">
        <f t="shared" si="1"/>
        <v>-5897.6399999999994</v>
      </c>
    </row>
    <row r="28" spans="1:8" x14ac:dyDescent="0.25">
      <c r="A28" s="19" t="s">
        <v>211</v>
      </c>
      <c r="B28" s="12">
        <v>1054.3599999999999</v>
      </c>
      <c r="C28" s="13">
        <v>44455</v>
      </c>
      <c r="D28" s="13">
        <v>44434</v>
      </c>
      <c r="E28" s="13"/>
      <c r="F28" s="13"/>
      <c r="G28" s="1">
        <f t="shared" si="0"/>
        <v>-21</v>
      </c>
      <c r="H28" s="12">
        <f t="shared" si="1"/>
        <v>-22141.559999999998</v>
      </c>
    </row>
    <row r="29" spans="1:8" x14ac:dyDescent="0.25">
      <c r="A29" s="19" t="s">
        <v>212</v>
      </c>
      <c r="B29" s="12">
        <v>294.51</v>
      </c>
      <c r="C29" s="13">
        <v>44455</v>
      </c>
      <c r="D29" s="13">
        <v>44434</v>
      </c>
      <c r="E29" s="13"/>
      <c r="F29" s="13"/>
      <c r="G29" s="1">
        <f t="shared" si="0"/>
        <v>-21</v>
      </c>
      <c r="H29" s="12">
        <f t="shared" si="1"/>
        <v>-6184.71</v>
      </c>
    </row>
    <row r="30" spans="1:8" x14ac:dyDescent="0.25">
      <c r="A30" s="19" t="s">
        <v>213</v>
      </c>
      <c r="B30" s="12">
        <v>120</v>
      </c>
      <c r="C30" s="13">
        <v>44455</v>
      </c>
      <c r="D30" s="13">
        <v>44434</v>
      </c>
      <c r="E30" s="13"/>
      <c r="F30" s="13"/>
      <c r="G30" s="1">
        <f t="shared" si="0"/>
        <v>-21</v>
      </c>
      <c r="H30" s="12">
        <f t="shared" si="1"/>
        <v>-2520</v>
      </c>
    </row>
    <row r="31" spans="1:8" x14ac:dyDescent="0.25">
      <c r="A31" s="19" t="s">
        <v>214</v>
      </c>
      <c r="B31" s="12">
        <v>167.58</v>
      </c>
      <c r="C31" s="13">
        <v>44455</v>
      </c>
      <c r="D31" s="13">
        <v>44434</v>
      </c>
      <c r="E31" s="13"/>
      <c r="F31" s="13"/>
      <c r="G31" s="1">
        <f t="shared" si="0"/>
        <v>-21</v>
      </c>
      <c r="H31" s="12">
        <f t="shared" si="1"/>
        <v>-3519.1800000000003</v>
      </c>
    </row>
    <row r="32" spans="1:8" x14ac:dyDescent="0.25">
      <c r="A32" s="19" t="s">
        <v>215</v>
      </c>
      <c r="B32" s="12">
        <v>1033.69</v>
      </c>
      <c r="C32" s="13">
        <v>44455</v>
      </c>
      <c r="D32" s="13">
        <v>44434</v>
      </c>
      <c r="E32" s="13"/>
      <c r="F32" s="13"/>
      <c r="G32" s="1">
        <f t="shared" si="0"/>
        <v>-21</v>
      </c>
      <c r="H32" s="12">
        <f t="shared" si="1"/>
        <v>-21707.49</v>
      </c>
    </row>
    <row r="33" spans="1:8" x14ac:dyDescent="0.25">
      <c r="A33" s="19" t="s">
        <v>216</v>
      </c>
      <c r="B33" s="12">
        <v>318</v>
      </c>
      <c r="C33" s="13">
        <v>44455</v>
      </c>
      <c r="D33" s="13">
        <v>44434</v>
      </c>
      <c r="E33" s="13"/>
      <c r="F33" s="13"/>
      <c r="G33" s="1">
        <f t="shared" si="0"/>
        <v>-21</v>
      </c>
      <c r="H33" s="12">
        <f t="shared" si="1"/>
        <v>-6678</v>
      </c>
    </row>
    <row r="34" spans="1:8" x14ac:dyDescent="0.25">
      <c r="A34" s="19" t="s">
        <v>217</v>
      </c>
      <c r="B34" s="12">
        <v>162.19999999999999</v>
      </c>
      <c r="C34" s="13">
        <v>44455</v>
      </c>
      <c r="D34" s="13">
        <v>44434</v>
      </c>
      <c r="E34" s="13"/>
      <c r="F34" s="13"/>
      <c r="G34" s="1">
        <f t="shared" si="0"/>
        <v>-21</v>
      </c>
      <c r="H34" s="12">
        <f t="shared" si="1"/>
        <v>-3406.2</v>
      </c>
    </row>
    <row r="35" spans="1:8" x14ac:dyDescent="0.25">
      <c r="A35" s="19" t="s">
        <v>218</v>
      </c>
      <c r="B35" s="12">
        <v>139.9</v>
      </c>
      <c r="C35" s="13">
        <v>44455</v>
      </c>
      <c r="D35" s="13">
        <v>44434</v>
      </c>
      <c r="E35" s="13"/>
      <c r="F35" s="13"/>
      <c r="G35" s="1">
        <f t="shared" si="0"/>
        <v>-21</v>
      </c>
      <c r="H35" s="12">
        <f t="shared" si="1"/>
        <v>-2937.9</v>
      </c>
    </row>
    <row r="36" spans="1:8" x14ac:dyDescent="0.25">
      <c r="A36" s="19" t="s">
        <v>219</v>
      </c>
      <c r="B36" s="12">
        <v>548</v>
      </c>
      <c r="C36" s="13">
        <v>44455</v>
      </c>
      <c r="D36" s="13">
        <v>44434</v>
      </c>
      <c r="E36" s="13"/>
      <c r="F36" s="13"/>
      <c r="G36" s="1">
        <f t="shared" si="0"/>
        <v>-21</v>
      </c>
      <c r="H36" s="12">
        <f t="shared" si="1"/>
        <v>-11508</v>
      </c>
    </row>
    <row r="37" spans="1:8" x14ac:dyDescent="0.25">
      <c r="A37" s="19" t="s">
        <v>220</v>
      </c>
      <c r="B37" s="12">
        <v>43.87</v>
      </c>
      <c r="C37" s="13">
        <v>44462</v>
      </c>
      <c r="D37" s="13">
        <v>44434</v>
      </c>
      <c r="E37" s="13"/>
      <c r="F37" s="13"/>
      <c r="G37" s="1">
        <f t="shared" si="0"/>
        <v>-28</v>
      </c>
      <c r="H37" s="12">
        <f t="shared" si="1"/>
        <v>-1228.3599999999999</v>
      </c>
    </row>
    <row r="38" spans="1:8" x14ac:dyDescent="0.25">
      <c r="A38" s="19" t="s">
        <v>221</v>
      </c>
      <c r="B38" s="12">
        <v>49.91</v>
      </c>
      <c r="C38" s="13">
        <v>44451</v>
      </c>
      <c r="D38" s="13">
        <v>44460</v>
      </c>
      <c r="E38" s="13"/>
      <c r="F38" s="13"/>
      <c r="G38" s="1">
        <f t="shared" si="0"/>
        <v>9</v>
      </c>
      <c r="H38" s="12">
        <f t="shared" si="1"/>
        <v>449.18999999999994</v>
      </c>
    </row>
    <row r="39" spans="1:8" x14ac:dyDescent="0.25">
      <c r="A39" s="19" t="s">
        <v>222</v>
      </c>
      <c r="B39" s="12">
        <v>49.91</v>
      </c>
      <c r="C39" s="13">
        <v>44451</v>
      </c>
      <c r="D39" s="13">
        <v>44460</v>
      </c>
      <c r="E39" s="13"/>
      <c r="F39" s="13"/>
      <c r="G39" s="1">
        <f t="shared" si="0"/>
        <v>9</v>
      </c>
      <c r="H39" s="12">
        <f t="shared" si="1"/>
        <v>449.18999999999994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opLeftCell="A74" workbookViewId="0">
      <selection sqref="A1:H82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5" width="5.28515625" customWidth="1"/>
    <col min="6" max="6" width="4.5703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103369.37000000001</v>
      </c>
      <c r="C1">
        <f>COUNTA(A4:A203)</f>
        <v>79</v>
      </c>
      <c r="G1" s="16">
        <f>IF(B1&lt;&gt;0,H1/B1,0)</f>
        <v>-17.211248070874372</v>
      </c>
      <c r="H1" s="15">
        <f>SUM(H4:H195)</f>
        <v>-1779115.8699999994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223</v>
      </c>
      <c r="B4" s="12">
        <v>307.60000000000002</v>
      </c>
      <c r="C4" s="13">
        <v>44477</v>
      </c>
      <c r="D4" s="13">
        <v>44473</v>
      </c>
      <c r="E4" s="13"/>
      <c r="F4" s="13"/>
      <c r="G4" s="1">
        <f>D4-C4-(F4-E4)</f>
        <v>-4</v>
      </c>
      <c r="H4" s="12">
        <f>B4*G4</f>
        <v>-1230.4000000000001</v>
      </c>
    </row>
    <row r="5" spans="1:8" x14ac:dyDescent="0.25">
      <c r="A5" s="19" t="s">
        <v>224</v>
      </c>
      <c r="B5" s="12">
        <v>130</v>
      </c>
      <c r="C5" s="13">
        <v>44477</v>
      </c>
      <c r="D5" s="13">
        <v>44473</v>
      </c>
      <c r="E5" s="13"/>
      <c r="F5" s="13"/>
      <c r="G5" s="1">
        <f t="shared" ref="G5:G68" si="0">D5-C5-(F5-E5)</f>
        <v>-4</v>
      </c>
      <c r="H5" s="12">
        <f t="shared" ref="H5:H68" si="1">B5*G5</f>
        <v>-520</v>
      </c>
    </row>
    <row r="6" spans="1:8" x14ac:dyDescent="0.25">
      <c r="A6" s="19" t="s">
        <v>225</v>
      </c>
      <c r="B6" s="12">
        <v>244</v>
      </c>
      <c r="C6" s="13">
        <v>44477</v>
      </c>
      <c r="D6" s="13">
        <v>44473</v>
      </c>
      <c r="E6" s="13"/>
      <c r="F6" s="13"/>
      <c r="G6" s="1">
        <f t="shared" si="0"/>
        <v>-4</v>
      </c>
      <c r="H6" s="12">
        <f t="shared" si="1"/>
        <v>-976</v>
      </c>
    </row>
    <row r="7" spans="1:8" x14ac:dyDescent="0.25">
      <c r="A7" s="19" t="s">
        <v>226</v>
      </c>
      <c r="B7" s="12">
        <v>3200</v>
      </c>
      <c r="C7" s="13">
        <v>44477</v>
      </c>
      <c r="D7" s="13">
        <v>44473</v>
      </c>
      <c r="E7" s="13"/>
      <c r="F7" s="13"/>
      <c r="G7" s="1">
        <f t="shared" si="0"/>
        <v>-4</v>
      </c>
      <c r="H7" s="12">
        <f t="shared" si="1"/>
        <v>-12800</v>
      </c>
    </row>
    <row r="8" spans="1:8" x14ac:dyDescent="0.25">
      <c r="A8" s="19" t="s">
        <v>227</v>
      </c>
      <c r="B8" s="12">
        <v>1100</v>
      </c>
      <c r="C8" s="13">
        <v>44477</v>
      </c>
      <c r="D8" s="13">
        <v>44473</v>
      </c>
      <c r="E8" s="13"/>
      <c r="F8" s="13"/>
      <c r="G8" s="1">
        <f t="shared" si="0"/>
        <v>-4</v>
      </c>
      <c r="H8" s="12">
        <f t="shared" si="1"/>
        <v>-4400</v>
      </c>
    </row>
    <row r="9" spans="1:8" x14ac:dyDescent="0.25">
      <c r="A9" s="19" t="s">
        <v>228</v>
      </c>
      <c r="B9" s="12">
        <v>3900</v>
      </c>
      <c r="C9" s="13">
        <v>44504</v>
      </c>
      <c r="D9" s="13">
        <v>44484</v>
      </c>
      <c r="E9" s="13"/>
      <c r="F9" s="13"/>
      <c r="G9" s="1">
        <f t="shared" si="0"/>
        <v>-20</v>
      </c>
      <c r="H9" s="12">
        <f t="shared" si="1"/>
        <v>-78000</v>
      </c>
    </row>
    <row r="10" spans="1:8" x14ac:dyDescent="0.25">
      <c r="A10" s="19" t="s">
        <v>229</v>
      </c>
      <c r="B10" s="12">
        <v>858.61</v>
      </c>
      <c r="C10" s="13">
        <v>44496</v>
      </c>
      <c r="D10" s="13">
        <v>44484</v>
      </c>
      <c r="E10" s="13"/>
      <c r="F10" s="13"/>
      <c r="G10" s="1">
        <f t="shared" si="0"/>
        <v>-12</v>
      </c>
      <c r="H10" s="12">
        <f t="shared" si="1"/>
        <v>-10303.32</v>
      </c>
    </row>
    <row r="11" spans="1:8" x14ac:dyDescent="0.25">
      <c r="A11" s="19" t="s">
        <v>230</v>
      </c>
      <c r="B11" s="12">
        <v>75</v>
      </c>
      <c r="C11" s="13">
        <v>44491</v>
      </c>
      <c r="D11" s="13">
        <v>44484</v>
      </c>
      <c r="E11" s="13"/>
      <c r="F11" s="13"/>
      <c r="G11" s="1">
        <f t="shared" si="0"/>
        <v>-7</v>
      </c>
      <c r="H11" s="12">
        <f t="shared" si="1"/>
        <v>-525</v>
      </c>
    </row>
    <row r="12" spans="1:8" x14ac:dyDescent="0.25">
      <c r="A12" s="19" t="s">
        <v>231</v>
      </c>
      <c r="B12" s="12">
        <v>201.01</v>
      </c>
      <c r="C12" s="13">
        <v>44477</v>
      </c>
      <c r="D12" s="13">
        <v>44484</v>
      </c>
      <c r="E12" s="13"/>
      <c r="F12" s="13"/>
      <c r="G12" s="1">
        <f t="shared" si="0"/>
        <v>7</v>
      </c>
      <c r="H12" s="12">
        <f t="shared" si="1"/>
        <v>1407.07</v>
      </c>
    </row>
    <row r="13" spans="1:8" x14ac:dyDescent="0.25">
      <c r="A13" s="19" t="s">
        <v>232</v>
      </c>
      <c r="B13" s="12">
        <v>596.09</v>
      </c>
      <c r="C13" s="13">
        <v>44477</v>
      </c>
      <c r="D13" s="13">
        <v>44484</v>
      </c>
      <c r="E13" s="13"/>
      <c r="F13" s="13"/>
      <c r="G13" s="1">
        <f t="shared" si="0"/>
        <v>7</v>
      </c>
      <c r="H13" s="12">
        <f t="shared" si="1"/>
        <v>4172.63</v>
      </c>
    </row>
    <row r="14" spans="1:8" x14ac:dyDescent="0.25">
      <c r="A14" s="19" t="s">
        <v>233</v>
      </c>
      <c r="B14" s="12">
        <v>260.61</v>
      </c>
      <c r="C14" s="13">
        <v>44483</v>
      </c>
      <c r="D14" s="13">
        <v>44484</v>
      </c>
      <c r="E14" s="13"/>
      <c r="F14" s="13"/>
      <c r="G14" s="1">
        <f t="shared" si="0"/>
        <v>1</v>
      </c>
      <c r="H14" s="12">
        <f t="shared" si="1"/>
        <v>260.61</v>
      </c>
    </row>
    <row r="15" spans="1:8" x14ac:dyDescent="0.25">
      <c r="A15" s="19" t="s">
        <v>234</v>
      </c>
      <c r="B15" s="12">
        <v>49.91</v>
      </c>
      <c r="C15" s="13">
        <v>44483</v>
      </c>
      <c r="D15" s="13">
        <v>44484</v>
      </c>
      <c r="E15" s="13"/>
      <c r="F15" s="13"/>
      <c r="G15" s="1">
        <f t="shared" si="0"/>
        <v>1</v>
      </c>
      <c r="H15" s="12">
        <f t="shared" si="1"/>
        <v>49.91</v>
      </c>
    </row>
    <row r="16" spans="1:8" x14ac:dyDescent="0.25">
      <c r="A16" s="19" t="s">
        <v>235</v>
      </c>
      <c r="B16" s="12">
        <v>49.91</v>
      </c>
      <c r="C16" s="13">
        <v>44483</v>
      </c>
      <c r="D16" s="13">
        <v>44484</v>
      </c>
      <c r="E16" s="13"/>
      <c r="F16" s="13"/>
      <c r="G16" s="1">
        <f t="shared" si="0"/>
        <v>1</v>
      </c>
      <c r="H16" s="12">
        <f t="shared" si="1"/>
        <v>49.91</v>
      </c>
    </row>
    <row r="17" spans="1:8" x14ac:dyDescent="0.25">
      <c r="A17" s="19" t="s">
        <v>236</v>
      </c>
      <c r="B17" s="12">
        <v>270.74</v>
      </c>
      <c r="C17" s="13">
        <v>44511</v>
      </c>
      <c r="D17" s="13">
        <v>44484</v>
      </c>
      <c r="E17" s="13"/>
      <c r="F17" s="13"/>
      <c r="G17" s="1">
        <f t="shared" si="0"/>
        <v>-27</v>
      </c>
      <c r="H17" s="12">
        <f t="shared" si="1"/>
        <v>-7309.9800000000005</v>
      </c>
    </row>
    <row r="18" spans="1:8" x14ac:dyDescent="0.25">
      <c r="A18" s="19" t="s">
        <v>237</v>
      </c>
      <c r="B18" s="12">
        <v>2384</v>
      </c>
      <c r="C18" s="13">
        <v>44511</v>
      </c>
      <c r="D18" s="13">
        <v>44484</v>
      </c>
      <c r="E18" s="13"/>
      <c r="F18" s="13"/>
      <c r="G18" s="1">
        <f t="shared" si="0"/>
        <v>-27</v>
      </c>
      <c r="H18" s="12">
        <f t="shared" si="1"/>
        <v>-64368</v>
      </c>
    </row>
    <row r="19" spans="1:8" x14ac:dyDescent="0.25">
      <c r="A19" s="19" t="s">
        <v>238</v>
      </c>
      <c r="B19" s="12">
        <v>300</v>
      </c>
      <c r="C19" s="13">
        <v>44485</v>
      </c>
      <c r="D19" s="13">
        <v>44490</v>
      </c>
      <c r="E19" s="13"/>
      <c r="F19" s="13"/>
      <c r="G19" s="1">
        <f t="shared" si="0"/>
        <v>5</v>
      </c>
      <c r="H19" s="12">
        <f t="shared" si="1"/>
        <v>1500</v>
      </c>
    </row>
    <row r="20" spans="1:8" x14ac:dyDescent="0.25">
      <c r="A20" s="19" t="s">
        <v>239</v>
      </c>
      <c r="B20" s="12">
        <v>246</v>
      </c>
      <c r="C20" s="13">
        <v>44485</v>
      </c>
      <c r="D20" s="13">
        <v>44490</v>
      </c>
      <c r="E20" s="13"/>
      <c r="F20" s="13"/>
      <c r="G20" s="1">
        <f t="shared" si="0"/>
        <v>5</v>
      </c>
      <c r="H20" s="12">
        <f t="shared" si="1"/>
        <v>1230</v>
      </c>
    </row>
    <row r="21" spans="1:8" x14ac:dyDescent="0.25">
      <c r="A21" s="19" t="s">
        <v>240</v>
      </c>
      <c r="B21" s="12">
        <v>516.72</v>
      </c>
      <c r="C21" s="13">
        <v>44511</v>
      </c>
      <c r="D21" s="13">
        <v>44490</v>
      </c>
      <c r="E21" s="13"/>
      <c r="F21" s="13"/>
      <c r="G21" s="1">
        <f t="shared" si="0"/>
        <v>-21</v>
      </c>
      <c r="H21" s="12">
        <f t="shared" si="1"/>
        <v>-10851.12</v>
      </c>
    </row>
    <row r="22" spans="1:8" x14ac:dyDescent="0.25">
      <c r="A22" s="19" t="s">
        <v>241</v>
      </c>
      <c r="B22" s="12">
        <v>328.29</v>
      </c>
      <c r="C22" s="13">
        <v>44511</v>
      </c>
      <c r="D22" s="13">
        <v>44490</v>
      </c>
      <c r="E22" s="13"/>
      <c r="F22" s="13"/>
      <c r="G22" s="1">
        <f t="shared" si="0"/>
        <v>-21</v>
      </c>
      <c r="H22" s="12">
        <f t="shared" si="1"/>
        <v>-6894.09</v>
      </c>
    </row>
    <row r="23" spans="1:8" x14ac:dyDescent="0.25">
      <c r="A23" s="19" t="s">
        <v>242</v>
      </c>
      <c r="B23" s="12">
        <v>968.33</v>
      </c>
      <c r="C23" s="13">
        <v>44511</v>
      </c>
      <c r="D23" s="13">
        <v>44490</v>
      </c>
      <c r="E23" s="13"/>
      <c r="F23" s="13"/>
      <c r="G23" s="1">
        <f t="shared" si="0"/>
        <v>-21</v>
      </c>
      <c r="H23" s="12">
        <f t="shared" si="1"/>
        <v>-20334.93</v>
      </c>
    </row>
    <row r="24" spans="1:8" x14ac:dyDescent="0.25">
      <c r="A24" s="19" t="s">
        <v>243</v>
      </c>
      <c r="B24" s="12">
        <v>49.91</v>
      </c>
      <c r="C24" s="13">
        <v>44511</v>
      </c>
      <c r="D24" s="13">
        <v>44490</v>
      </c>
      <c r="E24" s="13"/>
      <c r="F24" s="13"/>
      <c r="G24" s="1">
        <f t="shared" si="0"/>
        <v>-21</v>
      </c>
      <c r="H24" s="12">
        <f t="shared" si="1"/>
        <v>-1048.1099999999999</v>
      </c>
    </row>
    <row r="25" spans="1:8" x14ac:dyDescent="0.25">
      <c r="A25" s="19" t="s">
        <v>244</v>
      </c>
      <c r="B25" s="12">
        <v>49.91</v>
      </c>
      <c r="C25" s="13">
        <v>44511</v>
      </c>
      <c r="D25" s="13">
        <v>44490</v>
      </c>
      <c r="E25" s="13"/>
      <c r="F25" s="13"/>
      <c r="G25" s="1">
        <f t="shared" si="0"/>
        <v>-21</v>
      </c>
      <c r="H25" s="12">
        <f t="shared" si="1"/>
        <v>-1048.1099999999999</v>
      </c>
    </row>
    <row r="26" spans="1:8" x14ac:dyDescent="0.25">
      <c r="A26" s="19" t="s">
        <v>245</v>
      </c>
      <c r="B26" s="12">
        <v>1550</v>
      </c>
      <c r="C26" s="13">
        <v>44511</v>
      </c>
      <c r="D26" s="13">
        <v>44503</v>
      </c>
      <c r="E26" s="13"/>
      <c r="F26" s="13"/>
      <c r="G26" s="1">
        <f t="shared" si="0"/>
        <v>-8</v>
      </c>
      <c r="H26" s="12">
        <f t="shared" si="1"/>
        <v>-12400</v>
      </c>
    </row>
    <row r="27" spans="1:8" x14ac:dyDescent="0.25">
      <c r="A27" s="19" t="s">
        <v>246</v>
      </c>
      <c r="B27" s="12">
        <v>34.31</v>
      </c>
      <c r="C27" s="13">
        <v>44496</v>
      </c>
      <c r="D27" s="13">
        <v>44503</v>
      </c>
      <c r="E27" s="13"/>
      <c r="F27" s="13"/>
      <c r="G27" s="1">
        <f t="shared" si="0"/>
        <v>7</v>
      </c>
      <c r="H27" s="12">
        <f t="shared" si="1"/>
        <v>240.17000000000002</v>
      </c>
    </row>
    <row r="28" spans="1:8" x14ac:dyDescent="0.25">
      <c r="A28" s="19" t="s">
        <v>247</v>
      </c>
      <c r="B28" s="12">
        <v>250</v>
      </c>
      <c r="C28" s="13">
        <v>44511</v>
      </c>
      <c r="D28" s="13">
        <v>44503</v>
      </c>
      <c r="E28" s="13"/>
      <c r="F28" s="13"/>
      <c r="G28" s="1">
        <f t="shared" si="0"/>
        <v>-8</v>
      </c>
      <c r="H28" s="12">
        <f t="shared" si="1"/>
        <v>-2000</v>
      </c>
    </row>
    <row r="29" spans="1:8" x14ac:dyDescent="0.25">
      <c r="A29" s="19" t="s">
        <v>248</v>
      </c>
      <c r="B29" s="12">
        <v>12270.45</v>
      </c>
      <c r="C29" s="13">
        <v>44511</v>
      </c>
      <c r="D29" s="13">
        <v>44504</v>
      </c>
      <c r="E29" s="13"/>
      <c r="F29" s="13"/>
      <c r="G29" s="1">
        <f t="shared" si="0"/>
        <v>-7</v>
      </c>
      <c r="H29" s="12">
        <f t="shared" si="1"/>
        <v>-85893.150000000009</v>
      </c>
    </row>
    <row r="30" spans="1:8" x14ac:dyDescent="0.25">
      <c r="A30" s="19" t="s">
        <v>249</v>
      </c>
      <c r="B30" s="12">
        <v>4438.3599999999997</v>
      </c>
      <c r="C30" s="13">
        <v>44511</v>
      </c>
      <c r="D30" s="13">
        <v>44510</v>
      </c>
      <c r="E30" s="13"/>
      <c r="F30" s="13"/>
      <c r="G30" s="1">
        <f t="shared" si="0"/>
        <v>-1</v>
      </c>
      <c r="H30" s="12">
        <f t="shared" si="1"/>
        <v>-4438.3599999999997</v>
      </c>
    </row>
    <row r="31" spans="1:8" x14ac:dyDescent="0.25">
      <c r="A31" s="19" t="s">
        <v>250</v>
      </c>
      <c r="B31" s="12">
        <v>223.82</v>
      </c>
      <c r="C31" s="13">
        <v>44511</v>
      </c>
      <c r="D31" s="13">
        <v>44522</v>
      </c>
      <c r="E31" s="13"/>
      <c r="F31" s="13"/>
      <c r="G31" s="1">
        <f t="shared" si="0"/>
        <v>11</v>
      </c>
      <c r="H31" s="12">
        <f t="shared" si="1"/>
        <v>2462.02</v>
      </c>
    </row>
    <row r="32" spans="1:8" x14ac:dyDescent="0.25">
      <c r="A32" s="19" t="s">
        <v>251</v>
      </c>
      <c r="B32" s="12">
        <v>282.49</v>
      </c>
      <c r="C32" s="13">
        <v>44545</v>
      </c>
      <c r="D32" s="13">
        <v>44529</v>
      </c>
      <c r="E32" s="13"/>
      <c r="F32" s="13"/>
      <c r="G32" s="1">
        <f t="shared" si="0"/>
        <v>-16</v>
      </c>
      <c r="H32" s="12">
        <f t="shared" si="1"/>
        <v>-4519.84</v>
      </c>
    </row>
    <row r="33" spans="1:8" x14ac:dyDescent="0.25">
      <c r="A33" s="19" t="s">
        <v>252</v>
      </c>
      <c r="B33" s="12">
        <v>238.5</v>
      </c>
      <c r="C33" s="13">
        <v>44545</v>
      </c>
      <c r="D33" s="13">
        <v>44529</v>
      </c>
      <c r="E33" s="13"/>
      <c r="F33" s="13"/>
      <c r="G33" s="1">
        <f t="shared" si="0"/>
        <v>-16</v>
      </c>
      <c r="H33" s="12">
        <f t="shared" si="1"/>
        <v>-3816</v>
      </c>
    </row>
    <row r="34" spans="1:8" x14ac:dyDescent="0.25">
      <c r="A34" s="19" t="s">
        <v>253</v>
      </c>
      <c r="B34" s="12">
        <v>2000</v>
      </c>
      <c r="C34" s="13">
        <v>44545</v>
      </c>
      <c r="D34" s="13">
        <v>44529</v>
      </c>
      <c r="E34" s="13"/>
      <c r="F34" s="13"/>
      <c r="G34" s="1">
        <f t="shared" si="0"/>
        <v>-16</v>
      </c>
      <c r="H34" s="12">
        <f t="shared" si="1"/>
        <v>-32000</v>
      </c>
    </row>
    <row r="35" spans="1:8" x14ac:dyDescent="0.25">
      <c r="A35" s="19" t="s">
        <v>254</v>
      </c>
      <c r="B35" s="12">
        <v>3595</v>
      </c>
      <c r="C35" s="13">
        <v>44554</v>
      </c>
      <c r="D35" s="13">
        <v>44529</v>
      </c>
      <c r="E35" s="13"/>
      <c r="F35" s="13"/>
      <c r="G35" s="1">
        <f t="shared" si="0"/>
        <v>-25</v>
      </c>
      <c r="H35" s="12">
        <f t="shared" si="1"/>
        <v>-89875</v>
      </c>
    </row>
    <row r="36" spans="1:8" x14ac:dyDescent="0.25">
      <c r="A36" s="19" t="s">
        <v>255</v>
      </c>
      <c r="B36" s="12">
        <v>500</v>
      </c>
      <c r="C36" s="13">
        <v>44554</v>
      </c>
      <c r="D36" s="13">
        <v>44529</v>
      </c>
      <c r="E36" s="13"/>
      <c r="F36" s="13"/>
      <c r="G36" s="1">
        <f t="shared" si="0"/>
        <v>-25</v>
      </c>
      <c r="H36" s="12">
        <f t="shared" si="1"/>
        <v>-12500</v>
      </c>
    </row>
    <row r="37" spans="1:8" x14ac:dyDescent="0.25">
      <c r="A37" s="19" t="s">
        <v>256</v>
      </c>
      <c r="B37" s="12">
        <v>1499</v>
      </c>
      <c r="C37" s="13">
        <v>44554</v>
      </c>
      <c r="D37" s="13">
        <v>44529</v>
      </c>
      <c r="E37" s="13"/>
      <c r="F37" s="13"/>
      <c r="G37" s="1">
        <f t="shared" si="0"/>
        <v>-25</v>
      </c>
      <c r="H37" s="12">
        <f t="shared" si="1"/>
        <v>-37475</v>
      </c>
    </row>
    <row r="38" spans="1:8" x14ac:dyDescent="0.25">
      <c r="A38" s="19" t="s">
        <v>257</v>
      </c>
      <c r="B38" s="12">
        <v>2350</v>
      </c>
      <c r="C38" s="13">
        <v>44554</v>
      </c>
      <c r="D38" s="13">
        <v>44529</v>
      </c>
      <c r="E38" s="13"/>
      <c r="F38" s="13"/>
      <c r="G38" s="1">
        <f t="shared" si="0"/>
        <v>-25</v>
      </c>
      <c r="H38" s="12">
        <f t="shared" si="1"/>
        <v>-58750</v>
      </c>
    </row>
    <row r="39" spans="1:8" x14ac:dyDescent="0.25">
      <c r="A39" s="19" t="s">
        <v>258</v>
      </c>
      <c r="B39" s="12">
        <v>679</v>
      </c>
      <c r="C39" s="13">
        <v>44554</v>
      </c>
      <c r="D39" s="13">
        <v>44529</v>
      </c>
      <c r="E39" s="13"/>
      <c r="F39" s="13"/>
      <c r="G39" s="1">
        <f t="shared" si="0"/>
        <v>-25</v>
      </c>
      <c r="H39" s="12">
        <f t="shared" si="1"/>
        <v>-16975</v>
      </c>
    </row>
    <row r="40" spans="1:8" x14ac:dyDescent="0.25">
      <c r="A40" s="19" t="s">
        <v>259</v>
      </c>
      <c r="B40" s="12">
        <v>409.95</v>
      </c>
      <c r="C40" s="13">
        <v>44554</v>
      </c>
      <c r="D40" s="13">
        <v>44529</v>
      </c>
      <c r="E40" s="13"/>
      <c r="F40" s="13"/>
      <c r="G40" s="1">
        <f t="shared" si="0"/>
        <v>-25</v>
      </c>
      <c r="H40" s="12">
        <f t="shared" si="1"/>
        <v>-10248.75</v>
      </c>
    </row>
    <row r="41" spans="1:8" x14ac:dyDescent="0.25">
      <c r="A41" s="19" t="s">
        <v>260</v>
      </c>
      <c r="B41" s="12">
        <v>51.05</v>
      </c>
      <c r="C41" s="13">
        <v>44554</v>
      </c>
      <c r="D41" s="13">
        <v>44533</v>
      </c>
      <c r="E41" s="13"/>
      <c r="F41" s="13"/>
      <c r="G41" s="1">
        <f t="shared" si="0"/>
        <v>-21</v>
      </c>
      <c r="H41" s="12">
        <f t="shared" si="1"/>
        <v>-1072.05</v>
      </c>
    </row>
    <row r="42" spans="1:8" x14ac:dyDescent="0.25">
      <c r="A42" s="19" t="s">
        <v>261</v>
      </c>
      <c r="B42" s="12">
        <v>49.91</v>
      </c>
      <c r="C42" s="13">
        <v>44554</v>
      </c>
      <c r="D42" s="13">
        <v>44533</v>
      </c>
      <c r="E42" s="13"/>
      <c r="F42" s="13"/>
      <c r="G42" s="1">
        <f t="shared" si="0"/>
        <v>-21</v>
      </c>
      <c r="H42" s="12">
        <f t="shared" si="1"/>
        <v>-1048.1099999999999</v>
      </c>
    </row>
    <row r="43" spans="1:8" x14ac:dyDescent="0.25">
      <c r="A43" s="19" t="s">
        <v>262</v>
      </c>
      <c r="B43" s="12">
        <v>1412.38</v>
      </c>
      <c r="C43" s="13">
        <v>44554</v>
      </c>
      <c r="D43" s="13">
        <v>44533</v>
      </c>
      <c r="E43" s="13"/>
      <c r="F43" s="13"/>
      <c r="G43" s="1">
        <f t="shared" si="0"/>
        <v>-21</v>
      </c>
      <c r="H43" s="12">
        <f t="shared" si="1"/>
        <v>-29659.980000000003</v>
      </c>
    </row>
    <row r="44" spans="1:8" x14ac:dyDescent="0.25">
      <c r="A44" s="19" t="s">
        <v>263</v>
      </c>
      <c r="B44" s="12">
        <v>476.68</v>
      </c>
      <c r="C44" s="13">
        <v>44554</v>
      </c>
      <c r="D44" s="13">
        <v>44533</v>
      </c>
      <c r="E44" s="13"/>
      <c r="F44" s="13"/>
      <c r="G44" s="1">
        <f t="shared" si="0"/>
        <v>-21</v>
      </c>
      <c r="H44" s="12">
        <f t="shared" si="1"/>
        <v>-10010.280000000001</v>
      </c>
    </row>
    <row r="45" spans="1:8" x14ac:dyDescent="0.25">
      <c r="A45" s="19" t="s">
        <v>264</v>
      </c>
      <c r="B45" s="12">
        <v>674.11</v>
      </c>
      <c r="C45" s="13">
        <v>44553</v>
      </c>
      <c r="D45" s="13">
        <v>44533</v>
      </c>
      <c r="E45" s="13"/>
      <c r="F45" s="13"/>
      <c r="G45" s="1">
        <f t="shared" si="0"/>
        <v>-20</v>
      </c>
      <c r="H45" s="12">
        <f t="shared" si="1"/>
        <v>-13482.2</v>
      </c>
    </row>
    <row r="46" spans="1:8" x14ac:dyDescent="0.25">
      <c r="A46" s="19" t="s">
        <v>265</v>
      </c>
      <c r="B46" s="12">
        <v>2254</v>
      </c>
      <c r="C46" s="13">
        <v>44560</v>
      </c>
      <c r="D46" s="13">
        <v>44539</v>
      </c>
      <c r="E46" s="13"/>
      <c r="F46" s="13"/>
      <c r="G46" s="1">
        <f t="shared" si="0"/>
        <v>-21</v>
      </c>
      <c r="H46" s="12">
        <f t="shared" si="1"/>
        <v>-47334</v>
      </c>
    </row>
    <row r="47" spans="1:8" x14ac:dyDescent="0.25">
      <c r="A47" s="19" t="s">
        <v>266</v>
      </c>
      <c r="B47" s="12">
        <v>4900</v>
      </c>
      <c r="C47" s="13">
        <v>44560</v>
      </c>
      <c r="D47" s="13">
        <v>44539</v>
      </c>
      <c r="E47" s="13"/>
      <c r="F47" s="13"/>
      <c r="G47" s="1">
        <f t="shared" si="0"/>
        <v>-21</v>
      </c>
      <c r="H47" s="12">
        <f t="shared" si="1"/>
        <v>-102900</v>
      </c>
    </row>
    <row r="48" spans="1:8" x14ac:dyDescent="0.25">
      <c r="A48" s="19" t="s">
        <v>267</v>
      </c>
      <c r="B48" s="12">
        <v>2422.73</v>
      </c>
      <c r="C48" s="13">
        <v>44560</v>
      </c>
      <c r="D48" s="13">
        <v>44539</v>
      </c>
      <c r="E48" s="13"/>
      <c r="F48" s="13"/>
      <c r="G48" s="1">
        <f t="shared" si="0"/>
        <v>-21</v>
      </c>
      <c r="H48" s="12">
        <f t="shared" si="1"/>
        <v>-50877.33</v>
      </c>
    </row>
    <row r="49" spans="1:8" x14ac:dyDescent="0.25">
      <c r="A49" s="19" t="s">
        <v>268</v>
      </c>
      <c r="B49" s="12">
        <v>300</v>
      </c>
      <c r="C49" s="13">
        <v>44560</v>
      </c>
      <c r="D49" s="13">
        <v>44539</v>
      </c>
      <c r="E49" s="13"/>
      <c r="F49" s="13"/>
      <c r="G49" s="1">
        <f t="shared" si="0"/>
        <v>-21</v>
      </c>
      <c r="H49" s="12">
        <f t="shared" si="1"/>
        <v>-6300</v>
      </c>
    </row>
    <row r="50" spans="1:8" x14ac:dyDescent="0.25">
      <c r="A50" s="19" t="s">
        <v>269</v>
      </c>
      <c r="B50" s="12">
        <v>2400</v>
      </c>
      <c r="C50" s="13">
        <v>44560</v>
      </c>
      <c r="D50" s="13">
        <v>44539</v>
      </c>
      <c r="E50" s="13"/>
      <c r="F50" s="13"/>
      <c r="G50" s="1">
        <f t="shared" si="0"/>
        <v>-21</v>
      </c>
      <c r="H50" s="12">
        <f t="shared" si="1"/>
        <v>-50400</v>
      </c>
    </row>
    <row r="51" spans="1:8" x14ac:dyDescent="0.25">
      <c r="A51" s="19" t="s">
        <v>270</v>
      </c>
      <c r="B51" s="12">
        <v>774.67</v>
      </c>
      <c r="C51" s="13">
        <v>44560</v>
      </c>
      <c r="D51" s="13">
        <v>44539</v>
      </c>
      <c r="E51" s="13"/>
      <c r="F51" s="13"/>
      <c r="G51" s="1">
        <f t="shared" si="0"/>
        <v>-21</v>
      </c>
      <c r="H51" s="12">
        <f t="shared" si="1"/>
        <v>-16268.07</v>
      </c>
    </row>
    <row r="52" spans="1:8" x14ac:dyDescent="0.25">
      <c r="A52" s="19" t="s">
        <v>271</v>
      </c>
      <c r="B52" s="12">
        <v>545.45000000000005</v>
      </c>
      <c r="C52" s="13">
        <v>44560</v>
      </c>
      <c r="D52" s="13">
        <v>44539</v>
      </c>
      <c r="E52" s="13"/>
      <c r="F52" s="13"/>
      <c r="G52" s="1">
        <f t="shared" si="0"/>
        <v>-21</v>
      </c>
      <c r="H52" s="12">
        <f t="shared" si="1"/>
        <v>-11454.45</v>
      </c>
    </row>
    <row r="53" spans="1:8" x14ac:dyDescent="0.25">
      <c r="A53" s="19" t="s">
        <v>272</v>
      </c>
      <c r="B53" s="12">
        <v>600</v>
      </c>
      <c r="C53" s="13">
        <v>44560</v>
      </c>
      <c r="D53" s="13">
        <v>44539</v>
      </c>
      <c r="E53" s="13"/>
      <c r="F53" s="13"/>
      <c r="G53" s="1">
        <f t="shared" si="0"/>
        <v>-21</v>
      </c>
      <c r="H53" s="12">
        <f t="shared" si="1"/>
        <v>-12600</v>
      </c>
    </row>
    <row r="54" spans="1:8" x14ac:dyDescent="0.25">
      <c r="A54" s="19" t="s">
        <v>273</v>
      </c>
      <c r="B54" s="12">
        <v>309.75</v>
      </c>
      <c r="C54" s="13">
        <v>44566</v>
      </c>
      <c r="D54" s="13">
        <v>44539</v>
      </c>
      <c r="E54" s="13"/>
      <c r="F54" s="13"/>
      <c r="G54" s="1">
        <f t="shared" si="0"/>
        <v>-27</v>
      </c>
      <c r="H54" s="12">
        <f t="shared" si="1"/>
        <v>-8363.25</v>
      </c>
    </row>
    <row r="55" spans="1:8" x14ac:dyDescent="0.25">
      <c r="A55" s="19" t="s">
        <v>274</v>
      </c>
      <c r="B55" s="12">
        <v>3900</v>
      </c>
      <c r="C55" s="13">
        <v>44563</v>
      </c>
      <c r="D55" s="13">
        <v>44539</v>
      </c>
      <c r="E55" s="13"/>
      <c r="F55" s="13"/>
      <c r="G55" s="1">
        <f t="shared" si="0"/>
        <v>-24</v>
      </c>
      <c r="H55" s="12">
        <f t="shared" si="1"/>
        <v>-93600</v>
      </c>
    </row>
    <row r="56" spans="1:8" x14ac:dyDescent="0.25">
      <c r="A56" s="19" t="s">
        <v>275</v>
      </c>
      <c r="B56" s="12">
        <v>1186.2</v>
      </c>
      <c r="C56" s="13">
        <v>44566</v>
      </c>
      <c r="D56" s="13">
        <v>44539</v>
      </c>
      <c r="E56" s="13"/>
      <c r="F56" s="13"/>
      <c r="G56" s="1">
        <f t="shared" si="0"/>
        <v>-27</v>
      </c>
      <c r="H56" s="12">
        <f t="shared" si="1"/>
        <v>-32027.4</v>
      </c>
    </row>
    <row r="57" spans="1:8" x14ac:dyDescent="0.25">
      <c r="A57" s="19" t="s">
        <v>276</v>
      </c>
      <c r="B57" s="12">
        <v>700</v>
      </c>
      <c r="C57" s="13">
        <v>44562</v>
      </c>
      <c r="D57" s="13">
        <v>44539</v>
      </c>
      <c r="E57" s="13"/>
      <c r="F57" s="13"/>
      <c r="G57" s="1">
        <f t="shared" si="0"/>
        <v>-23</v>
      </c>
      <c r="H57" s="12">
        <f t="shared" si="1"/>
        <v>-16100</v>
      </c>
    </row>
    <row r="58" spans="1:8" x14ac:dyDescent="0.25">
      <c r="A58" s="19" t="s">
        <v>277</v>
      </c>
      <c r="B58" s="12">
        <v>323.52999999999997</v>
      </c>
      <c r="C58" s="13">
        <v>44560</v>
      </c>
      <c r="D58" s="13">
        <v>44539</v>
      </c>
      <c r="E58" s="13"/>
      <c r="F58" s="13"/>
      <c r="G58" s="1">
        <f t="shared" si="0"/>
        <v>-21</v>
      </c>
      <c r="H58" s="12">
        <f t="shared" si="1"/>
        <v>-6794.1299999999992</v>
      </c>
    </row>
    <row r="59" spans="1:8" x14ac:dyDescent="0.25">
      <c r="A59" s="19" t="s">
        <v>278</v>
      </c>
      <c r="B59" s="12">
        <v>820</v>
      </c>
      <c r="C59" s="13">
        <v>44562</v>
      </c>
      <c r="D59" s="13">
        <v>44540</v>
      </c>
      <c r="E59" s="13"/>
      <c r="F59" s="13"/>
      <c r="G59" s="1">
        <f t="shared" si="0"/>
        <v>-22</v>
      </c>
      <c r="H59" s="12">
        <f t="shared" si="1"/>
        <v>-18040</v>
      </c>
    </row>
    <row r="60" spans="1:8" x14ac:dyDescent="0.25">
      <c r="A60" s="19" t="s">
        <v>279</v>
      </c>
      <c r="B60" s="12">
        <v>270</v>
      </c>
      <c r="C60" s="13">
        <v>44562</v>
      </c>
      <c r="D60" s="13">
        <v>44540</v>
      </c>
      <c r="E60" s="13"/>
      <c r="F60" s="13"/>
      <c r="G60" s="1">
        <f t="shared" si="0"/>
        <v>-22</v>
      </c>
      <c r="H60" s="12">
        <f t="shared" si="1"/>
        <v>-5940</v>
      </c>
    </row>
    <row r="61" spans="1:8" x14ac:dyDescent="0.25">
      <c r="A61" s="19" t="s">
        <v>280</v>
      </c>
      <c r="B61" s="12">
        <v>43.97</v>
      </c>
      <c r="C61" s="13">
        <v>44562</v>
      </c>
      <c r="D61" s="13">
        <v>44540</v>
      </c>
      <c r="E61" s="13"/>
      <c r="F61" s="13"/>
      <c r="G61" s="1">
        <f t="shared" si="0"/>
        <v>-22</v>
      </c>
      <c r="H61" s="12">
        <f t="shared" si="1"/>
        <v>-967.33999999999992</v>
      </c>
    </row>
    <row r="62" spans="1:8" x14ac:dyDescent="0.25">
      <c r="A62" s="19" t="s">
        <v>281</v>
      </c>
      <c r="B62" s="12">
        <v>897.8</v>
      </c>
      <c r="C62" s="13">
        <v>44563</v>
      </c>
      <c r="D62" s="13">
        <v>44540</v>
      </c>
      <c r="E62" s="13"/>
      <c r="F62" s="13"/>
      <c r="G62" s="1">
        <f t="shared" si="0"/>
        <v>-23</v>
      </c>
      <c r="H62" s="12">
        <f t="shared" si="1"/>
        <v>-20649.399999999998</v>
      </c>
    </row>
    <row r="63" spans="1:8" x14ac:dyDescent="0.25">
      <c r="A63" s="19" t="s">
        <v>282</v>
      </c>
      <c r="B63" s="12">
        <v>174.8</v>
      </c>
      <c r="C63" s="13">
        <v>44563</v>
      </c>
      <c r="D63" s="13">
        <v>44540</v>
      </c>
      <c r="E63" s="13"/>
      <c r="F63" s="13"/>
      <c r="G63" s="1">
        <f t="shared" si="0"/>
        <v>-23</v>
      </c>
      <c r="H63" s="12">
        <f t="shared" si="1"/>
        <v>-4020.4</v>
      </c>
    </row>
    <row r="64" spans="1:8" x14ac:dyDescent="0.25">
      <c r="A64" s="19" t="s">
        <v>283</v>
      </c>
      <c r="B64" s="12">
        <v>1125</v>
      </c>
      <c r="C64" s="13">
        <v>44566</v>
      </c>
      <c r="D64" s="13">
        <v>44546</v>
      </c>
      <c r="E64" s="13"/>
      <c r="F64" s="13"/>
      <c r="G64" s="1">
        <f t="shared" si="0"/>
        <v>-20</v>
      </c>
      <c r="H64" s="12">
        <f t="shared" si="1"/>
        <v>-22500</v>
      </c>
    </row>
    <row r="65" spans="1:8" x14ac:dyDescent="0.25">
      <c r="A65" s="19" t="s">
        <v>284</v>
      </c>
      <c r="B65" s="12">
        <v>8259.2999999999993</v>
      </c>
      <c r="C65" s="13">
        <v>44556</v>
      </c>
      <c r="D65" s="13">
        <v>44546</v>
      </c>
      <c r="E65" s="13"/>
      <c r="F65" s="13"/>
      <c r="G65" s="1">
        <f t="shared" si="0"/>
        <v>-10</v>
      </c>
      <c r="H65" s="12">
        <f t="shared" si="1"/>
        <v>-82593</v>
      </c>
    </row>
    <row r="66" spans="1:8" x14ac:dyDescent="0.25">
      <c r="A66" s="19" t="s">
        <v>285</v>
      </c>
      <c r="B66" s="12">
        <v>302.39999999999998</v>
      </c>
      <c r="C66" s="13">
        <v>44562</v>
      </c>
      <c r="D66" s="13">
        <v>44546</v>
      </c>
      <c r="E66" s="13"/>
      <c r="F66" s="13"/>
      <c r="G66" s="1">
        <f t="shared" si="0"/>
        <v>-16</v>
      </c>
      <c r="H66" s="12">
        <f t="shared" si="1"/>
        <v>-4838.3999999999996</v>
      </c>
    </row>
    <row r="67" spans="1:8" x14ac:dyDescent="0.25">
      <c r="A67" s="19" t="s">
        <v>286</v>
      </c>
      <c r="B67" s="12">
        <v>3120</v>
      </c>
      <c r="C67" s="13">
        <v>44554</v>
      </c>
      <c r="D67" s="13">
        <v>44546</v>
      </c>
      <c r="E67" s="13"/>
      <c r="F67" s="13"/>
      <c r="G67" s="1">
        <f t="shared" si="0"/>
        <v>-8</v>
      </c>
      <c r="H67" s="12">
        <f t="shared" si="1"/>
        <v>-24960</v>
      </c>
    </row>
    <row r="68" spans="1:8" x14ac:dyDescent="0.25">
      <c r="A68" s="19" t="s">
        <v>287</v>
      </c>
      <c r="B68" s="12">
        <v>577.84</v>
      </c>
      <c r="C68" s="13">
        <v>44563</v>
      </c>
      <c r="D68" s="13">
        <v>44546</v>
      </c>
      <c r="E68" s="13"/>
      <c r="F68" s="13"/>
      <c r="G68" s="1">
        <f t="shared" si="0"/>
        <v>-17</v>
      </c>
      <c r="H68" s="12">
        <f t="shared" si="1"/>
        <v>-9823.2800000000007</v>
      </c>
    </row>
    <row r="69" spans="1:8" x14ac:dyDescent="0.25">
      <c r="A69" s="19" t="s">
        <v>288</v>
      </c>
      <c r="B69" s="12">
        <v>666</v>
      </c>
      <c r="C69" s="13">
        <v>44554</v>
      </c>
      <c r="D69" s="13">
        <v>44546</v>
      </c>
      <c r="E69" s="13"/>
      <c r="F69" s="13"/>
      <c r="G69" s="1">
        <f t="shared" ref="G69:G132" si="2">D69-C69-(F69-E69)</f>
        <v>-8</v>
      </c>
      <c r="H69" s="12">
        <f t="shared" ref="H69:H132" si="3">B69*G69</f>
        <v>-5328</v>
      </c>
    </row>
    <row r="70" spans="1:8" x14ac:dyDescent="0.25">
      <c r="A70" s="19" t="s">
        <v>289</v>
      </c>
      <c r="B70" s="12">
        <v>470</v>
      </c>
      <c r="C70" s="13">
        <v>44573</v>
      </c>
      <c r="D70" s="13">
        <v>44546</v>
      </c>
      <c r="E70" s="13"/>
      <c r="F70" s="13"/>
      <c r="G70" s="1">
        <f t="shared" si="2"/>
        <v>-27</v>
      </c>
      <c r="H70" s="12">
        <f t="shared" si="3"/>
        <v>-12690</v>
      </c>
    </row>
    <row r="71" spans="1:8" x14ac:dyDescent="0.25">
      <c r="A71" s="19" t="s">
        <v>290</v>
      </c>
      <c r="B71" s="12">
        <v>1477.35</v>
      </c>
      <c r="C71" s="13">
        <v>44573</v>
      </c>
      <c r="D71" s="13">
        <v>44546</v>
      </c>
      <c r="E71" s="13"/>
      <c r="F71" s="13"/>
      <c r="G71" s="1">
        <f t="shared" si="2"/>
        <v>-27</v>
      </c>
      <c r="H71" s="12">
        <f t="shared" si="3"/>
        <v>-39888.449999999997</v>
      </c>
    </row>
    <row r="72" spans="1:8" x14ac:dyDescent="0.25">
      <c r="A72" s="19" t="s">
        <v>291</v>
      </c>
      <c r="B72" s="12">
        <v>669.52</v>
      </c>
      <c r="C72" s="13">
        <v>44573</v>
      </c>
      <c r="D72" s="13">
        <v>44546</v>
      </c>
      <c r="E72" s="13"/>
      <c r="F72" s="13"/>
      <c r="G72" s="1">
        <f t="shared" si="2"/>
        <v>-27</v>
      </c>
      <c r="H72" s="12">
        <f t="shared" si="3"/>
        <v>-18077.04</v>
      </c>
    </row>
    <row r="73" spans="1:8" x14ac:dyDescent="0.25">
      <c r="A73" s="19" t="s">
        <v>292</v>
      </c>
      <c r="B73" s="12">
        <v>49.91</v>
      </c>
      <c r="C73" s="13">
        <v>44573</v>
      </c>
      <c r="D73" s="13">
        <v>44546</v>
      </c>
      <c r="E73" s="13"/>
      <c r="F73" s="13"/>
      <c r="G73" s="1">
        <f t="shared" si="2"/>
        <v>-27</v>
      </c>
      <c r="H73" s="12">
        <f t="shared" si="3"/>
        <v>-1347.57</v>
      </c>
    </row>
    <row r="74" spans="1:8" x14ac:dyDescent="0.25">
      <c r="A74" s="19" t="s">
        <v>293</v>
      </c>
      <c r="B74" s="12">
        <v>57.95</v>
      </c>
      <c r="C74" s="13">
        <v>44573</v>
      </c>
      <c r="D74" s="13">
        <v>44546</v>
      </c>
      <c r="E74" s="13"/>
      <c r="F74" s="13"/>
      <c r="G74" s="1">
        <f t="shared" si="2"/>
        <v>-27</v>
      </c>
      <c r="H74" s="12">
        <f t="shared" si="3"/>
        <v>-1564.65</v>
      </c>
    </row>
    <row r="75" spans="1:8" x14ac:dyDescent="0.25">
      <c r="A75" s="19" t="s">
        <v>294</v>
      </c>
      <c r="B75" s="12">
        <v>2800</v>
      </c>
      <c r="C75" s="13">
        <v>44573</v>
      </c>
      <c r="D75" s="13">
        <v>44546</v>
      </c>
      <c r="E75" s="13"/>
      <c r="F75" s="13"/>
      <c r="G75" s="1">
        <f t="shared" si="2"/>
        <v>-27</v>
      </c>
      <c r="H75" s="12">
        <f t="shared" si="3"/>
        <v>-75600</v>
      </c>
    </row>
    <row r="76" spans="1:8" x14ac:dyDescent="0.25">
      <c r="A76" s="19" t="s">
        <v>295</v>
      </c>
      <c r="B76" s="12">
        <v>1104</v>
      </c>
      <c r="C76" s="13">
        <v>44573</v>
      </c>
      <c r="D76" s="13">
        <v>44546</v>
      </c>
      <c r="E76" s="13"/>
      <c r="F76" s="13"/>
      <c r="G76" s="1">
        <f t="shared" si="2"/>
        <v>-27</v>
      </c>
      <c r="H76" s="12">
        <f t="shared" si="3"/>
        <v>-29808</v>
      </c>
    </row>
    <row r="77" spans="1:8" x14ac:dyDescent="0.25">
      <c r="A77" s="19" t="s">
        <v>296</v>
      </c>
      <c r="B77" s="12">
        <v>2295.4499999999998</v>
      </c>
      <c r="C77" s="13">
        <v>44573</v>
      </c>
      <c r="D77" s="13">
        <v>44546</v>
      </c>
      <c r="E77" s="13"/>
      <c r="F77" s="13"/>
      <c r="G77" s="1">
        <f t="shared" si="2"/>
        <v>-27</v>
      </c>
      <c r="H77" s="12">
        <f t="shared" si="3"/>
        <v>-61977.149999999994</v>
      </c>
    </row>
    <row r="78" spans="1:8" x14ac:dyDescent="0.25">
      <c r="A78" s="19" t="s">
        <v>297</v>
      </c>
      <c r="B78" s="12">
        <v>6.3</v>
      </c>
      <c r="C78" s="13">
        <v>44573</v>
      </c>
      <c r="D78" s="13">
        <v>44546</v>
      </c>
      <c r="E78" s="13"/>
      <c r="F78" s="13"/>
      <c r="G78" s="1">
        <f t="shared" si="2"/>
        <v>-27</v>
      </c>
      <c r="H78" s="12">
        <f t="shared" si="3"/>
        <v>-170.1</v>
      </c>
    </row>
    <row r="79" spans="1:8" x14ac:dyDescent="0.25">
      <c r="A79" s="19" t="s">
        <v>298</v>
      </c>
      <c r="B79" s="12">
        <v>2016.8</v>
      </c>
      <c r="C79" s="13">
        <v>44576</v>
      </c>
      <c r="D79" s="13">
        <v>44546</v>
      </c>
      <c r="E79" s="13"/>
      <c r="F79" s="13"/>
      <c r="G79" s="1">
        <f t="shared" si="2"/>
        <v>-30</v>
      </c>
      <c r="H79" s="12">
        <f t="shared" si="3"/>
        <v>-60504</v>
      </c>
    </row>
    <row r="80" spans="1:8" x14ac:dyDescent="0.25">
      <c r="A80" s="19" t="s">
        <v>299</v>
      </c>
      <c r="B80" s="12">
        <v>2300</v>
      </c>
      <c r="C80" s="13">
        <v>44577</v>
      </c>
      <c r="D80" s="13">
        <v>44550</v>
      </c>
      <c r="E80" s="13"/>
      <c r="F80" s="13"/>
      <c r="G80" s="1">
        <f t="shared" si="2"/>
        <v>-27</v>
      </c>
      <c r="H80" s="12">
        <f t="shared" si="3"/>
        <v>-62100</v>
      </c>
    </row>
    <row r="81" spans="1:8" x14ac:dyDescent="0.25">
      <c r="A81" s="19" t="s">
        <v>300</v>
      </c>
      <c r="B81" s="12">
        <v>2552</v>
      </c>
      <c r="C81" s="13">
        <v>44580</v>
      </c>
      <c r="D81" s="13">
        <v>44550</v>
      </c>
      <c r="E81" s="13"/>
      <c r="F81" s="13"/>
      <c r="G81" s="1">
        <f t="shared" si="2"/>
        <v>-30</v>
      </c>
      <c r="H81" s="12">
        <f t="shared" si="3"/>
        <v>-76560</v>
      </c>
    </row>
    <row r="82" spans="1:8" x14ac:dyDescent="0.25">
      <c r="A82" s="19" t="s">
        <v>301</v>
      </c>
      <c r="B82" s="12">
        <v>1625</v>
      </c>
      <c r="C82" s="13">
        <v>44580</v>
      </c>
      <c r="D82" s="13">
        <v>44550</v>
      </c>
      <c r="E82" s="13"/>
      <c r="F82" s="13"/>
      <c r="G82" s="1">
        <f t="shared" si="2"/>
        <v>-30</v>
      </c>
      <c r="H82" s="12">
        <f t="shared" si="3"/>
        <v>-48750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2022-01-19T11:27:27Z</dcterms:modified>
</cp:coreProperties>
</file>