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5600"/>
  </bookViews>
  <sheets>
    <sheet name="Indice" sheetId="1" r:id="rId1"/>
    <sheet name="Trimestre 1" sheetId="2" r:id="rId2"/>
    <sheet name="Trimestre 2" sheetId="3" r:id="rId3"/>
    <sheet name="Trimestre 3" sheetId="4" r:id="rId4"/>
    <sheet name="Trimestre 4" sheetId="5" r:id="rId5"/>
  </sheets>
  <calcPr calcId="114210"/>
</workbook>
</file>

<file path=xl/calcChain.xml><?xml version="1.0" encoding="utf-8"?>
<calcChain xmlns="http://schemas.openxmlformats.org/spreadsheetml/2006/main">
  <c r="B1" i="2"/>
  <c r="C13" i="1"/>
  <c r="B1" i="3"/>
  <c r="C14" i="1"/>
  <c r="B1" i="4"/>
  <c r="C15" i="1"/>
  <c r="B1" i="5"/>
  <c r="C16" i="1"/>
  <c r="C9"/>
  <c r="H203" i="5"/>
  <c r="G203"/>
  <c r="G202"/>
  <c r="H202"/>
  <c r="G201"/>
  <c r="H201"/>
  <c r="G200"/>
  <c r="H200"/>
  <c r="G199"/>
  <c r="H199"/>
  <c r="G198"/>
  <c r="H198"/>
  <c r="H197"/>
  <c r="G197"/>
  <c r="G196"/>
  <c r="H196"/>
  <c r="G195"/>
  <c r="H195"/>
  <c r="G194"/>
  <c r="H194"/>
  <c r="G193"/>
  <c r="H193"/>
  <c r="G192"/>
  <c r="H192"/>
  <c r="H191"/>
  <c r="G191"/>
  <c r="G190"/>
  <c r="H190"/>
  <c r="G189"/>
  <c r="H189"/>
  <c r="G188"/>
  <c r="H188"/>
  <c r="G187"/>
  <c r="H187"/>
  <c r="G186"/>
  <c r="H186"/>
  <c r="H185"/>
  <c r="G185"/>
  <c r="G184"/>
  <c r="H184"/>
  <c r="G183"/>
  <c r="H183"/>
  <c r="G182"/>
  <c r="H182"/>
  <c r="G181"/>
  <c r="H181"/>
  <c r="G180"/>
  <c r="H180"/>
  <c r="H179"/>
  <c r="G179"/>
  <c r="G178"/>
  <c r="H178"/>
  <c r="G177"/>
  <c r="H177"/>
  <c r="G176"/>
  <c r="H176"/>
  <c r="G175"/>
  <c r="H175"/>
  <c r="G174"/>
  <c r="H174"/>
  <c r="H173"/>
  <c r="G173"/>
  <c r="G172"/>
  <c r="H172"/>
  <c r="G171"/>
  <c r="H171"/>
  <c r="G170"/>
  <c r="H170"/>
  <c r="G169"/>
  <c r="H169"/>
  <c r="G168"/>
  <c r="H168"/>
  <c r="H167"/>
  <c r="G167"/>
  <c r="G166"/>
  <c r="H166"/>
  <c r="G165"/>
  <c r="H165"/>
  <c r="G164"/>
  <c r="H164"/>
  <c r="G163"/>
  <c r="H163"/>
  <c r="G162"/>
  <c r="H162"/>
  <c r="H161"/>
  <c r="G161"/>
  <c r="G160"/>
  <c r="H160"/>
  <c r="G159"/>
  <c r="H159"/>
  <c r="G158"/>
  <c r="H158"/>
  <c r="G157"/>
  <c r="H157"/>
  <c r="G156"/>
  <c r="H156"/>
  <c r="H155"/>
  <c r="G155"/>
  <c r="G154"/>
  <c r="H154"/>
  <c r="G153"/>
  <c r="H153"/>
  <c r="G152"/>
  <c r="H152"/>
  <c r="G151"/>
  <c r="H151"/>
  <c r="G150"/>
  <c r="H150"/>
  <c r="H149"/>
  <c r="G149"/>
  <c r="G148"/>
  <c r="H148"/>
  <c r="G147"/>
  <c r="H147"/>
  <c r="G146"/>
  <c r="H146"/>
  <c r="G145"/>
  <c r="H145"/>
  <c r="G144"/>
  <c r="H144"/>
  <c r="G143"/>
  <c r="H143"/>
  <c r="G142"/>
  <c r="H142"/>
  <c r="G141"/>
  <c r="H141"/>
  <c r="G140"/>
  <c r="H140"/>
  <c r="G139"/>
  <c r="H139"/>
  <c r="G138"/>
  <c r="H138"/>
  <c r="H137"/>
  <c r="G137"/>
  <c r="G136"/>
  <c r="H136"/>
  <c r="G135"/>
  <c r="H135"/>
  <c r="G134"/>
  <c r="H134"/>
  <c r="G133"/>
  <c r="H133"/>
  <c r="G132"/>
  <c r="H132"/>
  <c r="H131"/>
  <c r="G131"/>
  <c r="G130"/>
  <c r="H130"/>
  <c r="G129"/>
  <c r="H129"/>
  <c r="G128"/>
  <c r="H128"/>
  <c r="G127"/>
  <c r="H127"/>
  <c r="G126"/>
  <c r="H126"/>
  <c r="H125"/>
  <c r="G125"/>
  <c r="G124"/>
  <c r="H124"/>
  <c r="G123"/>
  <c r="H123"/>
  <c r="G122"/>
  <c r="H122"/>
  <c r="G121"/>
  <c r="H121"/>
  <c r="G120"/>
  <c r="H120"/>
  <c r="G119"/>
  <c r="H119"/>
  <c r="G118"/>
  <c r="H118"/>
  <c r="G117"/>
  <c r="H117"/>
  <c r="G116"/>
  <c r="H116"/>
  <c r="G115"/>
  <c r="H115"/>
  <c r="G114"/>
  <c r="H114"/>
  <c r="H113"/>
  <c r="G113"/>
  <c r="G112"/>
  <c r="H112"/>
  <c r="G111"/>
  <c r="H111"/>
  <c r="G110"/>
  <c r="H110"/>
  <c r="G109"/>
  <c r="H109"/>
  <c r="G108"/>
  <c r="H108"/>
  <c r="H107"/>
  <c r="G107"/>
  <c r="G106"/>
  <c r="H106"/>
  <c r="G105"/>
  <c r="H105"/>
  <c r="G104"/>
  <c r="H104"/>
  <c r="G103"/>
  <c r="H103"/>
  <c r="G102"/>
  <c r="H102"/>
  <c r="H101"/>
  <c r="G101"/>
  <c r="G100"/>
  <c r="H100"/>
  <c r="G99"/>
  <c r="H99"/>
  <c r="G98"/>
  <c r="H98"/>
  <c r="G97"/>
  <c r="H97"/>
  <c r="G96"/>
  <c r="H96"/>
  <c r="G95"/>
  <c r="H95"/>
  <c r="G94"/>
  <c r="H94"/>
  <c r="G93"/>
  <c r="H93"/>
  <c r="G92"/>
  <c r="H92"/>
  <c r="G91"/>
  <c r="H91"/>
  <c r="G90"/>
  <c r="H90"/>
  <c r="H89"/>
  <c r="G89"/>
  <c r="G88"/>
  <c r="H88"/>
  <c r="G87"/>
  <c r="H87"/>
  <c r="G86"/>
  <c r="H86"/>
  <c r="G85"/>
  <c r="H85"/>
  <c r="G84"/>
  <c r="H84"/>
  <c r="H83"/>
  <c r="G83"/>
  <c r="G82"/>
  <c r="H82"/>
  <c r="G81"/>
  <c r="H81"/>
  <c r="G80"/>
  <c r="H80"/>
  <c r="G79"/>
  <c r="H79"/>
  <c r="G78"/>
  <c r="H78"/>
  <c r="H77"/>
  <c r="G77"/>
  <c r="G76"/>
  <c r="H76"/>
  <c r="G75"/>
  <c r="H75"/>
  <c r="G74"/>
  <c r="H74"/>
  <c r="G73"/>
  <c r="H73"/>
  <c r="G72"/>
  <c r="H72"/>
  <c r="G71"/>
  <c r="H71"/>
  <c r="G70"/>
  <c r="H70"/>
  <c r="G69"/>
  <c r="H69"/>
  <c r="G68"/>
  <c r="H68"/>
  <c r="G67"/>
  <c r="H67"/>
  <c r="G66"/>
  <c r="H66"/>
  <c r="H65"/>
  <c r="G65"/>
  <c r="G64"/>
  <c r="H64"/>
  <c r="G63"/>
  <c r="H63"/>
  <c r="G62"/>
  <c r="H62"/>
  <c r="G61"/>
  <c r="H61"/>
  <c r="G60"/>
  <c r="H60"/>
  <c r="H59"/>
  <c r="G59"/>
  <c r="G58"/>
  <c r="H58"/>
  <c r="G57"/>
  <c r="H57"/>
  <c r="G56"/>
  <c r="H56"/>
  <c r="G55"/>
  <c r="H55"/>
  <c r="G54"/>
  <c r="H54"/>
  <c r="H53"/>
  <c r="G53"/>
  <c r="G52"/>
  <c r="H52"/>
  <c r="G51"/>
  <c r="H51"/>
  <c r="G50"/>
  <c r="H50"/>
  <c r="G49"/>
  <c r="H49"/>
  <c r="G48"/>
  <c r="H48"/>
  <c r="G47"/>
  <c r="H47"/>
  <c r="G46"/>
  <c r="H46"/>
  <c r="G45"/>
  <c r="H45"/>
  <c r="G44"/>
  <c r="H44"/>
  <c r="G43"/>
  <c r="H43"/>
  <c r="G42"/>
  <c r="H42"/>
  <c r="H41"/>
  <c r="G41"/>
  <c r="G40"/>
  <c r="H40"/>
  <c r="G39"/>
  <c r="H39"/>
  <c r="G38"/>
  <c r="H38"/>
  <c r="G37"/>
  <c r="H37"/>
  <c r="G36"/>
  <c r="H36"/>
  <c r="H35"/>
  <c r="G35"/>
  <c r="G34"/>
  <c r="H34"/>
  <c r="G33"/>
  <c r="H33"/>
  <c r="H32"/>
  <c r="G32"/>
  <c r="G31"/>
  <c r="H31"/>
  <c r="G30"/>
  <c r="H30"/>
  <c r="G29"/>
  <c r="H29"/>
  <c r="G28"/>
  <c r="H28"/>
  <c r="G27"/>
  <c r="H27"/>
  <c r="G26"/>
  <c r="H26"/>
  <c r="G25"/>
  <c r="H25"/>
  <c r="G24"/>
  <c r="H24"/>
  <c r="G23"/>
  <c r="H23"/>
  <c r="G22"/>
  <c r="H22"/>
  <c r="G21"/>
  <c r="H21"/>
  <c r="G20"/>
  <c r="H20"/>
  <c r="G19"/>
  <c r="H19"/>
  <c r="G18"/>
  <c r="H18"/>
  <c r="G17"/>
  <c r="H17"/>
  <c r="G16"/>
  <c r="H16"/>
  <c r="G15"/>
  <c r="H15"/>
  <c r="G14"/>
  <c r="H14"/>
  <c r="G13"/>
  <c r="H13"/>
  <c r="G12"/>
  <c r="H12"/>
  <c r="G11"/>
  <c r="H11"/>
  <c r="G10"/>
  <c r="H10"/>
  <c r="G9"/>
  <c r="H9"/>
  <c r="G8"/>
  <c r="H8"/>
  <c r="G7"/>
  <c r="H7"/>
  <c r="G6"/>
  <c r="H6"/>
  <c r="G5"/>
  <c r="H5"/>
  <c r="G4"/>
  <c r="H4"/>
  <c r="H1"/>
  <c r="C1"/>
  <c r="G1"/>
  <c r="D16" i="1"/>
  <c r="G203" i="4"/>
  <c r="H203"/>
  <c r="G202"/>
  <c r="H202"/>
  <c r="H201"/>
  <c r="G201"/>
  <c r="G200"/>
  <c r="H200"/>
  <c r="G199"/>
  <c r="H199"/>
  <c r="G198"/>
  <c r="H198"/>
  <c r="G197"/>
  <c r="H197"/>
  <c r="G196"/>
  <c r="H196"/>
  <c r="H195"/>
  <c r="G195"/>
  <c r="G194"/>
  <c r="H194"/>
  <c r="G193"/>
  <c r="H193"/>
  <c r="G192"/>
  <c r="H192"/>
  <c r="G191"/>
  <c r="H191"/>
  <c r="G190"/>
  <c r="H190"/>
  <c r="H189"/>
  <c r="G189"/>
  <c r="G188"/>
  <c r="H188"/>
  <c r="G187"/>
  <c r="H187"/>
  <c r="G186"/>
  <c r="H186"/>
  <c r="G185"/>
  <c r="H185"/>
  <c r="G184"/>
  <c r="H184"/>
  <c r="H183"/>
  <c r="G183"/>
  <c r="G182"/>
  <c r="H182"/>
  <c r="G181"/>
  <c r="H181"/>
  <c r="G180"/>
  <c r="H180"/>
  <c r="G179"/>
  <c r="H179"/>
  <c r="G178"/>
  <c r="H178"/>
  <c r="H177"/>
  <c r="G177"/>
  <c r="G176"/>
  <c r="H176"/>
  <c r="G175"/>
  <c r="H175"/>
  <c r="G174"/>
  <c r="H174"/>
  <c r="G173"/>
  <c r="H173"/>
  <c r="G172"/>
  <c r="H172"/>
  <c r="H171"/>
  <c r="G171"/>
  <c r="G170"/>
  <c r="H170"/>
  <c r="G169"/>
  <c r="H169"/>
  <c r="G168"/>
  <c r="H168"/>
  <c r="G167"/>
  <c r="H167"/>
  <c r="G166"/>
  <c r="H166"/>
  <c r="H165"/>
  <c r="G165"/>
  <c r="G164"/>
  <c r="H164"/>
  <c r="G163"/>
  <c r="H163"/>
  <c r="G162"/>
  <c r="H162"/>
  <c r="G161"/>
  <c r="H161"/>
  <c r="G160"/>
  <c r="H160"/>
  <c r="G159"/>
  <c r="H159"/>
  <c r="G158"/>
  <c r="H158"/>
  <c r="G157"/>
  <c r="H157"/>
  <c r="G156"/>
  <c r="H156"/>
  <c r="G155"/>
  <c r="H155"/>
  <c r="G154"/>
  <c r="H154"/>
  <c r="H153"/>
  <c r="G153"/>
  <c r="G152"/>
  <c r="H152"/>
  <c r="G151"/>
  <c r="H151"/>
  <c r="G150"/>
  <c r="H150"/>
  <c r="G149"/>
  <c r="H149"/>
  <c r="G148"/>
  <c r="H148"/>
  <c r="H147"/>
  <c r="G147"/>
  <c r="G146"/>
  <c r="H146"/>
  <c r="G145"/>
  <c r="H145"/>
  <c r="G144"/>
  <c r="H144"/>
  <c r="G143"/>
  <c r="H143"/>
  <c r="G142"/>
  <c r="H142"/>
  <c r="H141"/>
  <c r="G141"/>
  <c r="G140"/>
  <c r="H140"/>
  <c r="G139"/>
  <c r="H139"/>
  <c r="G138"/>
  <c r="H138"/>
  <c r="G137"/>
  <c r="H137"/>
  <c r="G136"/>
  <c r="H136"/>
  <c r="G135"/>
  <c r="H135"/>
  <c r="G134"/>
  <c r="H134"/>
  <c r="G133"/>
  <c r="H133"/>
  <c r="G132"/>
  <c r="H132"/>
  <c r="G131"/>
  <c r="H131"/>
  <c r="G130"/>
  <c r="H130"/>
  <c r="H129"/>
  <c r="G129"/>
  <c r="G128"/>
  <c r="H128"/>
  <c r="G127"/>
  <c r="H127"/>
  <c r="G126"/>
  <c r="H126"/>
  <c r="G125"/>
  <c r="H125"/>
  <c r="G124"/>
  <c r="H124"/>
  <c r="H123"/>
  <c r="G123"/>
  <c r="G122"/>
  <c r="H122"/>
  <c r="G121"/>
  <c r="H121"/>
  <c r="G120"/>
  <c r="H120"/>
  <c r="G119"/>
  <c r="H119"/>
  <c r="G118"/>
  <c r="H118"/>
  <c r="H117"/>
  <c r="G117"/>
  <c r="G116"/>
  <c r="H116"/>
  <c r="G115"/>
  <c r="H115"/>
  <c r="G114"/>
  <c r="H114"/>
  <c r="G113"/>
  <c r="H113"/>
  <c r="G112"/>
  <c r="H112"/>
  <c r="G111"/>
  <c r="H111"/>
  <c r="G110"/>
  <c r="H110"/>
  <c r="G109"/>
  <c r="H109"/>
  <c r="G108"/>
  <c r="H108"/>
  <c r="G107"/>
  <c r="H107"/>
  <c r="G106"/>
  <c r="H106"/>
  <c r="H105"/>
  <c r="G105"/>
  <c r="G104"/>
  <c r="H104"/>
  <c r="G103"/>
  <c r="H103"/>
  <c r="G102"/>
  <c r="H102"/>
  <c r="G101"/>
  <c r="H101"/>
  <c r="G100"/>
  <c r="H100"/>
  <c r="G99"/>
  <c r="H99"/>
  <c r="G98"/>
  <c r="H98"/>
  <c r="G97"/>
  <c r="H97"/>
  <c r="G96"/>
  <c r="H96"/>
  <c r="G95"/>
  <c r="H95"/>
  <c r="G94"/>
  <c r="H94"/>
  <c r="H93"/>
  <c r="G93"/>
  <c r="G92"/>
  <c r="H92"/>
  <c r="G91"/>
  <c r="H91"/>
  <c r="G90"/>
  <c r="H90"/>
  <c r="G89"/>
  <c r="H89"/>
  <c r="G88"/>
  <c r="H88"/>
  <c r="G87"/>
  <c r="H87"/>
  <c r="G86"/>
  <c r="H86"/>
  <c r="G85"/>
  <c r="H85"/>
  <c r="G84"/>
  <c r="H84"/>
  <c r="G83"/>
  <c r="H83"/>
  <c r="G82"/>
  <c r="H82"/>
  <c r="H81"/>
  <c r="G81"/>
  <c r="G80"/>
  <c r="H80"/>
  <c r="G79"/>
  <c r="H79"/>
  <c r="G78"/>
  <c r="H78"/>
  <c r="G77"/>
  <c r="H77"/>
  <c r="G76"/>
  <c r="H76"/>
  <c r="G75"/>
  <c r="H75"/>
  <c r="G74"/>
  <c r="H74"/>
  <c r="G73"/>
  <c r="H73"/>
  <c r="G72"/>
  <c r="H72"/>
  <c r="G71"/>
  <c r="H71"/>
  <c r="G70"/>
  <c r="H70"/>
  <c r="H69"/>
  <c r="G69"/>
  <c r="G68"/>
  <c r="H68"/>
  <c r="G67"/>
  <c r="H67"/>
  <c r="G66"/>
  <c r="H66"/>
  <c r="G65"/>
  <c r="H65"/>
  <c r="G64"/>
  <c r="H64"/>
  <c r="G63"/>
  <c r="H63"/>
  <c r="G62"/>
  <c r="H62"/>
  <c r="G61"/>
  <c r="H61"/>
  <c r="G60"/>
  <c r="H60"/>
  <c r="G59"/>
  <c r="H59"/>
  <c r="G58"/>
  <c r="H58"/>
  <c r="H57"/>
  <c r="G57"/>
  <c r="G56"/>
  <c r="H56"/>
  <c r="G55"/>
  <c r="H55"/>
  <c r="G54"/>
  <c r="H54"/>
  <c r="G53"/>
  <c r="H53"/>
  <c r="G52"/>
  <c r="H52"/>
  <c r="G51"/>
  <c r="H51"/>
  <c r="G50"/>
  <c r="H50"/>
  <c r="G49"/>
  <c r="H49"/>
  <c r="G48"/>
  <c r="H48"/>
  <c r="G47"/>
  <c r="H47"/>
  <c r="G46"/>
  <c r="H46"/>
  <c r="H45"/>
  <c r="G45"/>
  <c r="G44"/>
  <c r="H44"/>
  <c r="G43"/>
  <c r="H43"/>
  <c r="G42"/>
  <c r="H42"/>
  <c r="G41"/>
  <c r="H41"/>
  <c r="G40"/>
  <c r="H40"/>
  <c r="G39"/>
  <c r="H39"/>
  <c r="G38"/>
  <c r="H38"/>
  <c r="G37"/>
  <c r="H37"/>
  <c r="G36"/>
  <c r="H36"/>
  <c r="G35"/>
  <c r="H35"/>
  <c r="G34"/>
  <c r="H34"/>
  <c r="G33"/>
  <c r="H33"/>
  <c r="G32"/>
  <c r="H32"/>
  <c r="G31"/>
  <c r="H31"/>
  <c r="G30"/>
  <c r="H30"/>
  <c r="G29"/>
  <c r="H29"/>
  <c r="G28"/>
  <c r="H28"/>
  <c r="G27"/>
  <c r="H27"/>
  <c r="G26"/>
  <c r="H26"/>
  <c r="G25"/>
  <c r="H25"/>
  <c r="G24"/>
  <c r="H24"/>
  <c r="G23"/>
  <c r="H23"/>
  <c r="G22"/>
  <c r="H22"/>
  <c r="G21"/>
  <c r="H21"/>
  <c r="G20"/>
  <c r="H20"/>
  <c r="G19"/>
  <c r="H19"/>
  <c r="G18"/>
  <c r="H18"/>
  <c r="G17"/>
  <c r="H17"/>
  <c r="G16"/>
  <c r="H16"/>
  <c r="G15"/>
  <c r="H15"/>
  <c r="G14"/>
  <c r="H14"/>
  <c r="G13"/>
  <c r="H13"/>
  <c r="G12"/>
  <c r="H12"/>
  <c r="G11"/>
  <c r="H11"/>
  <c r="G10"/>
  <c r="H10"/>
  <c r="G9"/>
  <c r="H9"/>
  <c r="G8"/>
  <c r="H8"/>
  <c r="G7"/>
  <c r="H7"/>
  <c r="G6"/>
  <c r="H6"/>
  <c r="G5"/>
  <c r="H5"/>
  <c r="G4"/>
  <c r="H4"/>
  <c r="H1"/>
  <c r="G1"/>
  <c r="D15" i="1"/>
  <c r="C1" i="4"/>
  <c r="G203" i="3"/>
  <c r="H203"/>
  <c r="G202"/>
  <c r="H202"/>
  <c r="G201"/>
  <c r="H201"/>
  <c r="G200"/>
  <c r="H200"/>
  <c r="G199"/>
  <c r="H199"/>
  <c r="G198"/>
  <c r="H198"/>
  <c r="G197"/>
  <c r="H197"/>
  <c r="G196"/>
  <c r="H196"/>
  <c r="G195"/>
  <c r="H195"/>
  <c r="G194"/>
  <c r="H194"/>
  <c r="G193"/>
  <c r="H193"/>
  <c r="G192"/>
  <c r="H192"/>
  <c r="G191"/>
  <c r="H191"/>
  <c r="G190"/>
  <c r="H190"/>
  <c r="G189"/>
  <c r="H189"/>
  <c r="G188"/>
  <c r="H188"/>
  <c r="G187"/>
  <c r="H187"/>
  <c r="G186"/>
  <c r="H186"/>
  <c r="G185"/>
  <c r="H185"/>
  <c r="G184"/>
  <c r="H184"/>
  <c r="G183"/>
  <c r="H183"/>
  <c r="G182"/>
  <c r="H182"/>
  <c r="H181"/>
  <c r="G181"/>
  <c r="G180"/>
  <c r="H180"/>
  <c r="G179"/>
  <c r="H179"/>
  <c r="G178"/>
  <c r="H178"/>
  <c r="G177"/>
  <c r="H177"/>
  <c r="G176"/>
  <c r="H176"/>
  <c r="G175"/>
  <c r="H175"/>
  <c r="G174"/>
  <c r="H174"/>
  <c r="G173"/>
  <c r="H173"/>
  <c r="G172"/>
  <c r="H172"/>
  <c r="G171"/>
  <c r="H171"/>
  <c r="G170"/>
  <c r="H170"/>
  <c r="H169"/>
  <c r="G169"/>
  <c r="G168"/>
  <c r="H168"/>
  <c r="G167"/>
  <c r="H167"/>
  <c r="G166"/>
  <c r="H166"/>
  <c r="G165"/>
  <c r="H165"/>
  <c r="G164"/>
  <c r="H164"/>
  <c r="H163"/>
  <c r="G163"/>
  <c r="G162"/>
  <c r="H162"/>
  <c r="G161"/>
  <c r="H161"/>
  <c r="G160"/>
  <c r="H160"/>
  <c r="G159"/>
  <c r="H159"/>
  <c r="G158"/>
  <c r="H158"/>
  <c r="G157"/>
  <c r="H157"/>
  <c r="G156"/>
  <c r="H156"/>
  <c r="G155"/>
  <c r="H155"/>
  <c r="G154"/>
  <c r="H154"/>
  <c r="G153"/>
  <c r="H153"/>
  <c r="G152"/>
  <c r="H152"/>
  <c r="G151"/>
  <c r="H151"/>
  <c r="G150"/>
  <c r="H150"/>
  <c r="G149"/>
  <c r="H149"/>
  <c r="G148"/>
  <c r="H148"/>
  <c r="G147"/>
  <c r="H147"/>
  <c r="G146"/>
  <c r="H146"/>
  <c r="H145"/>
  <c r="G145"/>
  <c r="G144"/>
  <c r="H144"/>
  <c r="G143"/>
  <c r="H143"/>
  <c r="G142"/>
  <c r="H142"/>
  <c r="G141"/>
  <c r="H141"/>
  <c r="G140"/>
  <c r="H140"/>
  <c r="H139"/>
  <c r="G139"/>
  <c r="G138"/>
  <c r="H138"/>
  <c r="G137"/>
  <c r="H137"/>
  <c r="G136"/>
  <c r="H136"/>
  <c r="G135"/>
  <c r="H135"/>
  <c r="G134"/>
  <c r="H134"/>
  <c r="H133"/>
  <c r="G133"/>
  <c r="G132"/>
  <c r="H132"/>
  <c r="G131"/>
  <c r="H131"/>
  <c r="G130"/>
  <c r="H130"/>
  <c r="G129"/>
  <c r="H129"/>
  <c r="G128"/>
  <c r="H128"/>
  <c r="G127"/>
  <c r="H127"/>
  <c r="G126"/>
  <c r="H126"/>
  <c r="G125"/>
  <c r="H125"/>
  <c r="G124"/>
  <c r="H124"/>
  <c r="G123"/>
  <c r="H123"/>
  <c r="G122"/>
  <c r="H122"/>
  <c r="H121"/>
  <c r="G121"/>
  <c r="G120"/>
  <c r="H120"/>
  <c r="G119"/>
  <c r="H119"/>
  <c r="G118"/>
  <c r="H118"/>
  <c r="G117"/>
  <c r="H117"/>
  <c r="G116"/>
  <c r="H116"/>
  <c r="H115"/>
  <c r="G115"/>
  <c r="G114"/>
  <c r="H114"/>
  <c r="G113"/>
  <c r="H113"/>
  <c r="G112"/>
  <c r="H112"/>
  <c r="G111"/>
  <c r="H111"/>
  <c r="G110"/>
  <c r="H110"/>
  <c r="G109"/>
  <c r="H109"/>
  <c r="G108"/>
  <c r="H108"/>
  <c r="G107"/>
  <c r="H107"/>
  <c r="G106"/>
  <c r="H106"/>
  <c r="G105"/>
  <c r="H105"/>
  <c r="G104"/>
  <c r="H104"/>
  <c r="G103"/>
  <c r="H103"/>
  <c r="G102"/>
  <c r="H102"/>
  <c r="G101"/>
  <c r="H101"/>
  <c r="G100"/>
  <c r="H100"/>
  <c r="G99"/>
  <c r="H99"/>
  <c r="G98"/>
  <c r="H98"/>
  <c r="H97"/>
  <c r="G97"/>
  <c r="G96"/>
  <c r="H96"/>
  <c r="G95"/>
  <c r="H95"/>
  <c r="G94"/>
  <c r="H94"/>
  <c r="G93"/>
  <c r="H93"/>
  <c r="G92"/>
  <c r="H92"/>
  <c r="H91"/>
  <c r="G91"/>
  <c r="G90"/>
  <c r="H90"/>
  <c r="G89"/>
  <c r="H89"/>
  <c r="G88"/>
  <c r="H88"/>
  <c r="G87"/>
  <c r="H87"/>
  <c r="G86"/>
  <c r="H86"/>
  <c r="H85"/>
  <c r="G85"/>
  <c r="G84"/>
  <c r="H84"/>
  <c r="G83"/>
  <c r="H83"/>
  <c r="G82"/>
  <c r="H82"/>
  <c r="G81"/>
  <c r="H81"/>
  <c r="G80"/>
  <c r="H80"/>
  <c r="G79"/>
  <c r="H79"/>
  <c r="G78"/>
  <c r="H78"/>
  <c r="G77"/>
  <c r="H77"/>
  <c r="G76"/>
  <c r="H76"/>
  <c r="G75"/>
  <c r="H75"/>
  <c r="G74"/>
  <c r="H74"/>
  <c r="H73"/>
  <c r="G73"/>
  <c r="G72"/>
  <c r="H72"/>
  <c r="G71"/>
  <c r="H71"/>
  <c r="G70"/>
  <c r="H70"/>
  <c r="G69"/>
  <c r="H69"/>
  <c r="G68"/>
  <c r="H68"/>
  <c r="H67"/>
  <c r="G67"/>
  <c r="G66"/>
  <c r="H66"/>
  <c r="G65"/>
  <c r="H65"/>
  <c r="G64"/>
  <c r="H64"/>
  <c r="G63"/>
  <c r="H63"/>
  <c r="G62"/>
  <c r="H62"/>
  <c r="G61"/>
  <c r="H61"/>
  <c r="G60"/>
  <c r="H60"/>
  <c r="G59"/>
  <c r="H59"/>
  <c r="G58"/>
  <c r="H58"/>
  <c r="G57"/>
  <c r="H57"/>
  <c r="G56"/>
  <c r="H56"/>
  <c r="G55"/>
  <c r="H55"/>
  <c r="G54"/>
  <c r="H54"/>
  <c r="G53"/>
  <c r="H53"/>
  <c r="G52"/>
  <c r="H52"/>
  <c r="G51"/>
  <c r="H51"/>
  <c r="G50"/>
  <c r="H50"/>
  <c r="G49"/>
  <c r="H49"/>
  <c r="G48"/>
  <c r="H48"/>
  <c r="G47"/>
  <c r="H47"/>
  <c r="G46"/>
  <c r="H46"/>
  <c r="G45"/>
  <c r="H45"/>
  <c r="G44"/>
  <c r="H44"/>
  <c r="G43"/>
  <c r="H43"/>
  <c r="G42"/>
  <c r="H42"/>
  <c r="G41"/>
  <c r="H41"/>
  <c r="G40"/>
  <c r="H40"/>
  <c r="G39"/>
  <c r="H39"/>
  <c r="G38"/>
  <c r="H38"/>
  <c r="G37"/>
  <c r="H37"/>
  <c r="G36"/>
  <c r="H36"/>
  <c r="G35"/>
  <c r="H35"/>
  <c r="G34"/>
  <c r="H34"/>
  <c r="G33"/>
  <c r="H33"/>
  <c r="G32"/>
  <c r="H32"/>
  <c r="G31"/>
  <c r="H31"/>
  <c r="G30"/>
  <c r="H30"/>
  <c r="G29"/>
  <c r="H29"/>
  <c r="G28"/>
  <c r="H28"/>
  <c r="G27"/>
  <c r="H27"/>
  <c r="G26"/>
  <c r="H26"/>
  <c r="G25"/>
  <c r="H25"/>
  <c r="G24"/>
  <c r="H24"/>
  <c r="G23"/>
  <c r="H23"/>
  <c r="G22"/>
  <c r="H22"/>
  <c r="G21"/>
  <c r="H21"/>
  <c r="G20"/>
  <c r="H20"/>
  <c r="G19"/>
  <c r="H19"/>
  <c r="G18"/>
  <c r="H18"/>
  <c r="G17"/>
  <c r="H17"/>
  <c r="G16"/>
  <c r="H16"/>
  <c r="G15"/>
  <c r="H15"/>
  <c r="G14"/>
  <c r="H14"/>
  <c r="G13"/>
  <c r="H13"/>
  <c r="G12"/>
  <c r="H12"/>
  <c r="G11"/>
  <c r="H11"/>
  <c r="G10"/>
  <c r="H10"/>
  <c r="G9"/>
  <c r="H9"/>
  <c r="G8"/>
  <c r="H8"/>
  <c r="G7"/>
  <c r="H7"/>
  <c r="G6"/>
  <c r="H6"/>
  <c r="G5"/>
  <c r="H5"/>
  <c r="G4"/>
  <c r="H4"/>
  <c r="C1"/>
  <c r="G203" i="2"/>
  <c r="G202"/>
  <c r="G201"/>
  <c r="G200"/>
  <c r="H200"/>
  <c r="G199"/>
  <c r="G198"/>
  <c r="G197"/>
  <c r="G196"/>
  <c r="H196"/>
  <c r="G195"/>
  <c r="H195"/>
  <c r="G194"/>
  <c r="H194"/>
  <c r="G193"/>
  <c r="G192"/>
  <c r="H192"/>
  <c r="G191"/>
  <c r="G190"/>
  <c r="G189"/>
  <c r="G188"/>
  <c r="H188"/>
  <c r="G187"/>
  <c r="G186"/>
  <c r="H186"/>
  <c r="G185"/>
  <c r="H185"/>
  <c r="G184"/>
  <c r="H184"/>
  <c r="G183"/>
  <c r="G182"/>
  <c r="G181"/>
  <c r="G180"/>
  <c r="H180"/>
  <c r="G179"/>
  <c r="G178"/>
  <c r="G177"/>
  <c r="G176"/>
  <c r="H176"/>
  <c r="G175"/>
  <c r="G174"/>
  <c r="G173"/>
  <c r="G172"/>
  <c r="H172"/>
  <c r="G171"/>
  <c r="H171"/>
  <c r="G170"/>
  <c r="G169"/>
  <c r="G168"/>
  <c r="H168"/>
  <c r="G167"/>
  <c r="G166"/>
  <c r="H166"/>
  <c r="G165"/>
  <c r="H165"/>
  <c r="G164"/>
  <c r="H164"/>
  <c r="G163"/>
  <c r="G162"/>
  <c r="G161"/>
  <c r="G160"/>
  <c r="H160"/>
  <c r="G159"/>
  <c r="G158"/>
  <c r="G157"/>
  <c r="H157"/>
  <c r="G156"/>
  <c r="H156"/>
  <c r="G155"/>
  <c r="G154"/>
  <c r="G153"/>
  <c r="G152"/>
  <c r="H152"/>
  <c r="G151"/>
  <c r="G150"/>
  <c r="G149"/>
  <c r="G148"/>
  <c r="H148"/>
  <c r="G147"/>
  <c r="H147"/>
  <c r="G146"/>
  <c r="H146"/>
  <c r="G145"/>
  <c r="G144"/>
  <c r="H144"/>
  <c r="G143"/>
  <c r="G142"/>
  <c r="G141"/>
  <c r="G140"/>
  <c r="H140"/>
  <c r="G139"/>
  <c r="G138"/>
  <c r="H138"/>
  <c r="G137"/>
  <c r="H137"/>
  <c r="G136"/>
  <c r="H136"/>
  <c r="G135"/>
  <c r="G134"/>
  <c r="G133"/>
  <c r="G132"/>
  <c r="H132"/>
  <c r="G131"/>
  <c r="G130"/>
  <c r="G129"/>
  <c r="G128"/>
  <c r="H128"/>
  <c r="G127"/>
  <c r="H127"/>
  <c r="G126"/>
  <c r="G125"/>
  <c r="G124"/>
  <c r="H124"/>
  <c r="G123"/>
  <c r="H123"/>
  <c r="G122"/>
  <c r="G121"/>
  <c r="G120"/>
  <c r="H120"/>
  <c r="G119"/>
  <c r="G118"/>
  <c r="H118"/>
  <c r="G117"/>
  <c r="H117"/>
  <c r="G116"/>
  <c r="H116"/>
  <c r="G115"/>
  <c r="G114"/>
  <c r="G113"/>
  <c r="G112"/>
  <c r="H112"/>
  <c r="G111"/>
  <c r="G110"/>
  <c r="G109"/>
  <c r="H109"/>
  <c r="G108"/>
  <c r="H108"/>
  <c r="G107"/>
  <c r="G106"/>
  <c r="G105"/>
  <c r="G104"/>
  <c r="H104"/>
  <c r="G103"/>
  <c r="G102"/>
  <c r="G101"/>
  <c r="G100"/>
  <c r="H100"/>
  <c r="G99"/>
  <c r="H99"/>
  <c r="G98"/>
  <c r="H98"/>
  <c r="G97"/>
  <c r="G96"/>
  <c r="H96"/>
  <c r="G95"/>
  <c r="G94"/>
  <c r="G93"/>
  <c r="G92"/>
  <c r="H92"/>
  <c r="G91"/>
  <c r="G90"/>
  <c r="H90"/>
  <c r="G89"/>
  <c r="H89"/>
  <c r="G88"/>
  <c r="H88"/>
  <c r="G87"/>
  <c r="G86"/>
  <c r="G85"/>
  <c r="G84"/>
  <c r="H84"/>
  <c r="G83"/>
  <c r="G82"/>
  <c r="G81"/>
  <c r="G80"/>
  <c r="H80"/>
  <c r="G79"/>
  <c r="H79"/>
  <c r="G78"/>
  <c r="G77"/>
  <c r="G76"/>
  <c r="H76"/>
  <c r="G75"/>
  <c r="H75"/>
  <c r="G74"/>
  <c r="G73"/>
  <c r="G72"/>
  <c r="H72"/>
  <c r="G71"/>
  <c r="G70"/>
  <c r="H70"/>
  <c r="G69"/>
  <c r="H69"/>
  <c r="G68"/>
  <c r="H68"/>
  <c r="G67"/>
  <c r="G66"/>
  <c r="G65"/>
  <c r="G64"/>
  <c r="H64"/>
  <c r="G63"/>
  <c r="G62"/>
  <c r="G61"/>
  <c r="H61"/>
  <c r="G60"/>
  <c r="H60"/>
  <c r="G59"/>
  <c r="G58"/>
  <c r="H58"/>
  <c r="G57"/>
  <c r="G56"/>
  <c r="H56"/>
  <c r="G55"/>
  <c r="G54"/>
  <c r="G53"/>
  <c r="H53"/>
  <c r="G52"/>
  <c r="H52"/>
  <c r="G51"/>
  <c r="H51"/>
  <c r="G50"/>
  <c r="H50"/>
  <c r="G49"/>
  <c r="G48"/>
  <c r="H48"/>
  <c r="G47"/>
  <c r="G46"/>
  <c r="G45"/>
  <c r="G44"/>
  <c r="H44"/>
  <c r="G43"/>
  <c r="G42"/>
  <c r="H42"/>
  <c r="G41"/>
  <c r="H41"/>
  <c r="G40"/>
  <c r="H40"/>
  <c r="G39"/>
  <c r="G38"/>
  <c r="G37"/>
  <c r="G36"/>
  <c r="H36"/>
  <c r="G35"/>
  <c r="G34"/>
  <c r="G33"/>
  <c r="G32"/>
  <c r="H32"/>
  <c r="G31"/>
  <c r="H31"/>
  <c r="G30"/>
  <c r="G29"/>
  <c r="G28"/>
  <c r="H28"/>
  <c r="G27"/>
  <c r="H27"/>
  <c r="G26"/>
  <c r="G25"/>
  <c r="G24"/>
  <c r="H24"/>
  <c r="G23"/>
  <c r="G22"/>
  <c r="H22"/>
  <c r="G21"/>
  <c r="H21"/>
  <c r="G20"/>
  <c r="H20"/>
  <c r="G19"/>
  <c r="G18"/>
  <c r="G17"/>
  <c r="G16"/>
  <c r="H16"/>
  <c r="G15"/>
  <c r="G14"/>
  <c r="G13"/>
  <c r="H13"/>
  <c r="G12"/>
  <c r="H12"/>
  <c r="G11"/>
  <c r="G10"/>
  <c r="H10"/>
  <c r="G9"/>
  <c r="G8"/>
  <c r="H8"/>
  <c r="G7"/>
  <c r="G6"/>
  <c r="G5"/>
  <c r="H5"/>
  <c r="G4"/>
  <c r="H4"/>
  <c r="B14" i="1"/>
  <c r="H203" i="2"/>
  <c r="H202"/>
  <c r="H201"/>
  <c r="H199"/>
  <c r="H198"/>
  <c r="H197"/>
  <c r="H193"/>
  <c r="H191"/>
  <c r="H190"/>
  <c r="H189"/>
  <c r="H187"/>
  <c r="H183"/>
  <c r="H182"/>
  <c r="H181"/>
  <c r="H179"/>
  <c r="H178"/>
  <c r="H177"/>
  <c r="H175"/>
  <c r="H174"/>
  <c r="H173"/>
  <c r="H170"/>
  <c r="H169"/>
  <c r="H167"/>
  <c r="H163"/>
  <c r="H162"/>
  <c r="H161"/>
  <c r="H159"/>
  <c r="H158"/>
  <c r="H155"/>
  <c r="H154"/>
  <c r="H153"/>
  <c r="H151"/>
  <c r="H150"/>
  <c r="H149"/>
  <c r="H145"/>
  <c r="H143"/>
  <c r="H142"/>
  <c r="H141"/>
  <c r="H139"/>
  <c r="H135"/>
  <c r="H134"/>
  <c r="H133"/>
  <c r="H131"/>
  <c r="H130"/>
  <c r="H129"/>
  <c r="H126"/>
  <c r="H125"/>
  <c r="H122"/>
  <c r="H121"/>
  <c r="H119"/>
  <c r="H115"/>
  <c r="H114"/>
  <c r="H113"/>
  <c r="H111"/>
  <c r="H110"/>
  <c r="H107"/>
  <c r="H106"/>
  <c r="H105"/>
  <c r="H103"/>
  <c r="H102"/>
  <c r="H101"/>
  <c r="H97"/>
  <c r="H95"/>
  <c r="H94"/>
  <c r="H93"/>
  <c r="H91"/>
  <c r="H87"/>
  <c r="H86"/>
  <c r="H85"/>
  <c r="H83"/>
  <c r="H82"/>
  <c r="H81"/>
  <c r="H78"/>
  <c r="H77"/>
  <c r="H74"/>
  <c r="H73"/>
  <c r="H71"/>
  <c r="H67"/>
  <c r="H66"/>
  <c r="H65"/>
  <c r="H63"/>
  <c r="H62"/>
  <c r="H59"/>
  <c r="H57"/>
  <c r="H55"/>
  <c r="H54"/>
  <c r="H49"/>
  <c r="H47"/>
  <c r="H46"/>
  <c r="H45"/>
  <c r="H43"/>
  <c r="H39"/>
  <c r="H38"/>
  <c r="H37"/>
  <c r="H35"/>
  <c r="H34"/>
  <c r="H33"/>
  <c r="H30"/>
  <c r="H29"/>
  <c r="H26"/>
  <c r="H25"/>
  <c r="H23"/>
  <c r="H19"/>
  <c r="H18"/>
  <c r="H17"/>
  <c r="H15"/>
  <c r="H14"/>
  <c r="H11"/>
  <c r="H9"/>
  <c r="H7"/>
  <c r="H6"/>
  <c r="B16" i="1"/>
  <c r="B15"/>
  <c r="C1" i="2"/>
  <c r="B13" i="1"/>
  <c r="H1" i="2"/>
  <c r="G1"/>
  <c r="D13" i="1"/>
  <c r="A9"/>
  <c r="H1" i="3"/>
  <c r="G1"/>
  <c r="D14" i="1"/>
  <c r="E9"/>
</calcChain>
</file>

<file path=xl/sharedStrings.xml><?xml version="1.0" encoding="utf-8"?>
<sst xmlns="http://schemas.openxmlformats.org/spreadsheetml/2006/main" count="204" uniqueCount="178">
  <si>
    <t>Numero Fatture</t>
  </si>
  <si>
    <t>INDICATORE SU BASE ANNUALE</t>
  </si>
  <si>
    <t>INDICATORE SU BASE TRIMESTRALE</t>
  </si>
  <si>
    <t>TRIMESTRE</t>
  </si>
  <si>
    <t>Documento</t>
  </si>
  <si>
    <t>Importo Pagato</t>
  </si>
  <si>
    <t>Data Scadenza</t>
  </si>
  <si>
    <t>Data Pagamento</t>
  </si>
  <si>
    <t>Giorni dopo scadenza</t>
  </si>
  <si>
    <t>Importo x giorni pagamento</t>
  </si>
  <si>
    <t>Periodo inesigibilità</t>
  </si>
  <si>
    <t>Tempo medio di pagamento
 in gg.</t>
  </si>
  <si>
    <t>Tempo medio (MEDIA PONDERATA SU BASE TRIMESTRALE) di pagamento
 in gg.</t>
  </si>
  <si>
    <t>1° TRIMESTRE</t>
  </si>
  <si>
    <t>2° TRIMESTRE</t>
  </si>
  <si>
    <t>3° TRIMESTRE</t>
  </si>
  <si>
    <t>4° TRIMESTRE</t>
  </si>
  <si>
    <t>INDICE DI TEMPESTIVITA' DEI PAGAMENTI</t>
  </si>
  <si>
    <t>Ammontare complessivo dei debiti</t>
  </si>
  <si>
    <t>Numero delle imprese creditrici</t>
  </si>
  <si>
    <t>ISTITUTO COMPRENSIVO  ANTONIO BERGAMAS</t>
  </si>
  <si>
    <t>34100 TRIESTE (TS) VIA DELL'ISTRIA, 45 C.F. 80019440322 C.M. TSIC80900C</t>
  </si>
  <si>
    <t>8D00200205 del 12/12/2020</t>
  </si>
  <si>
    <t>8D00199809 del 12/12/2020</t>
  </si>
  <si>
    <t>8D00200143 del 12/12/2020</t>
  </si>
  <si>
    <t>8N00342745 del 12/12/2020</t>
  </si>
  <si>
    <t>8A00688475 del 12/12/2020</t>
  </si>
  <si>
    <t>171/PA/2020 del 21/12/2020</t>
  </si>
  <si>
    <t>20000659 - RJ del 31/12/2020</t>
  </si>
  <si>
    <t>20000658 - RJ del 31/12/2020</t>
  </si>
  <si>
    <t>20000657 - RJ del 31/12/2020</t>
  </si>
  <si>
    <t>PA-13 del 04/01/2021</t>
  </si>
  <si>
    <t>21300072 del 19/01/2021</t>
  </si>
  <si>
    <t>PAF-2021-3 del 07/01/2021</t>
  </si>
  <si>
    <t>010656/10 del 30/12/2020</t>
  </si>
  <si>
    <t>AN00552616 del 14/01/2021</t>
  </si>
  <si>
    <t>2021E000000004 del 21/01/2021</t>
  </si>
  <si>
    <t>375/A del 28/12/2020</t>
  </si>
  <si>
    <t>21000016 - RJ del 30/01/2021</t>
  </si>
  <si>
    <t>8D00013750 del 11/02/2021</t>
  </si>
  <si>
    <t>8D00012899 del 11/02/2021</t>
  </si>
  <si>
    <t>8N00024455 del 11/02/2021</t>
  </si>
  <si>
    <t>8D00013982 del 11/02/2021</t>
  </si>
  <si>
    <t>8A00049347 del 11/02/2021</t>
  </si>
  <si>
    <t>1500136065 del 16/02/2021</t>
  </si>
  <si>
    <t>1500136066 del 16/02/2021</t>
  </si>
  <si>
    <t>2021E000001504 del 21/02/2021</t>
  </si>
  <si>
    <t>00711/21 del 20/02/2021</t>
  </si>
  <si>
    <t>2021001059 del 23/02/2021</t>
  </si>
  <si>
    <t>PAF-2021-138 del 23/02/2021</t>
  </si>
  <si>
    <t>AN04523360 del 12/03/2021</t>
  </si>
  <si>
    <t>0000000851/PA del 13/03/2021</t>
  </si>
  <si>
    <t>53-21 del 11/03/2021</t>
  </si>
  <si>
    <t>21000046 - RJ del 27/02/2021</t>
  </si>
  <si>
    <t>19/PA/2021 del 05/03/2021</t>
  </si>
  <si>
    <t>PAF-2021-147 del 26/02/2021</t>
  </si>
  <si>
    <t>7/001 del 11/03/2021</t>
  </si>
  <si>
    <t>8/001 del 11/03/2021</t>
  </si>
  <si>
    <t>V3-7053 del 16/03/2021</t>
  </si>
  <si>
    <t>16/EL del 25/02/2021</t>
  </si>
  <si>
    <t>PAF-2021-192 del 24/03/2021</t>
  </si>
  <si>
    <t>2021E000002263 del 21/03/2021</t>
  </si>
  <si>
    <t>V3-8228 del 25/03/2021</t>
  </si>
  <si>
    <t>10-21TS del 01/04/2021</t>
  </si>
  <si>
    <t>2021/345/00 del 31/03/2021</t>
  </si>
  <si>
    <t>21000094 - RJ del 31/03/2021</t>
  </si>
  <si>
    <t>21000093 - RJ del 31/03/2021</t>
  </si>
  <si>
    <t>75-21 del 06/04/2021</t>
  </si>
  <si>
    <t>4/PA del 09/04/2021</t>
  </si>
  <si>
    <t>14/02 del 12/04/2021</t>
  </si>
  <si>
    <t>20214E10766 del 07/04/2021</t>
  </si>
  <si>
    <t>81-21 del 12/04/2021</t>
  </si>
  <si>
    <t>5/PA del 15/04/2021</t>
  </si>
  <si>
    <t>8D00054530 del 12/04/2021</t>
  </si>
  <si>
    <t>8A00189174 del 12/04/2021</t>
  </si>
  <si>
    <t>8D00053993 del 12/04/2021</t>
  </si>
  <si>
    <t>8N00094724 del 12/04/2021</t>
  </si>
  <si>
    <t>8D00053798 del 12/04/2021</t>
  </si>
  <si>
    <t>V3-10051 del 19/04/2021</t>
  </si>
  <si>
    <t>3/PA del 23/04/2021</t>
  </si>
  <si>
    <t>PAF-2021-461 del 27/04/2021</t>
  </si>
  <si>
    <t>EFAT/2021/1736 del 27/04/2021</t>
  </si>
  <si>
    <t>46/PA/2021 del 27/04/2021</t>
  </si>
  <si>
    <t>45/PA/2021 del 27/04/2021</t>
  </si>
  <si>
    <t>18-21TS del 28/04/2021</t>
  </si>
  <si>
    <t>0/1542 del 05/05/2021</t>
  </si>
  <si>
    <t>21000132 - RJ del 30/04/2021</t>
  </si>
  <si>
    <t>FPA 3/21 del 07/05/2021</t>
  </si>
  <si>
    <t>FPA 5/21 del 07/05/2021</t>
  </si>
  <si>
    <t>FPA 4/21 del 07/05/2021</t>
  </si>
  <si>
    <t>20214E13484 del 04/05/2021</t>
  </si>
  <si>
    <t>20214E14483 del 10/05/2021</t>
  </si>
  <si>
    <t>4/PA del 12/05/2021</t>
  </si>
  <si>
    <t>AN08490636 del 14/05/2021</t>
  </si>
  <si>
    <t>2021/618/00 del 18/05/2021</t>
  </si>
  <si>
    <t>58/PA/2021 del 19/05/2021</t>
  </si>
  <si>
    <t>2021E000003827 del 21/04/2021</t>
  </si>
  <si>
    <t>2021E000004673 del 21/05/2021</t>
  </si>
  <si>
    <t>64/PA/2021 del 08/06/2021</t>
  </si>
  <si>
    <t>63/PA/2021 del 08/06/2021</t>
  </si>
  <si>
    <t>V3-13985 del 27/05/2021</t>
  </si>
  <si>
    <t>1053 del 27/05/2021</t>
  </si>
  <si>
    <t>V3-13863 del 26/05/2021</t>
  </si>
  <si>
    <t>8D00086458 del 10/06/2021</t>
  </si>
  <si>
    <t>8D00086615 del 10/06/2021</t>
  </si>
  <si>
    <t>8N00154147 del 10/06/2021</t>
  </si>
  <si>
    <t>8A00301069 del 10/06/2021</t>
  </si>
  <si>
    <t>8D00087431 del 10/06/2021</t>
  </si>
  <si>
    <t>3 del 21/06/2021</t>
  </si>
  <si>
    <t>2021E000006319 del 21/06/2021</t>
  </si>
  <si>
    <t>V3-16186 del 25/06/2021</t>
  </si>
  <si>
    <t>24/02 del 28/06/2021</t>
  </si>
  <si>
    <t>81/PA/2021 del 29/06/2021</t>
  </si>
  <si>
    <t>261 del 28/06/2021</t>
  </si>
  <si>
    <t>2021/837/00 del 30/06/2021</t>
  </si>
  <si>
    <t>21000191 - RJ del 30/06/2021</t>
  </si>
  <si>
    <t>21000190 - RJ del 30/06/2021</t>
  </si>
  <si>
    <t>V3-16714 del 06/07/2021</t>
  </si>
  <si>
    <t>V3-16715 del 06/07/2021</t>
  </si>
  <si>
    <t>0000001805/PA del 07/07/2021</t>
  </si>
  <si>
    <t>40/01 del 14/07/2021</t>
  </si>
  <si>
    <t>AN12445309 del 15/07/2021</t>
  </si>
  <si>
    <t>42/01 del 19/07/2021</t>
  </si>
  <si>
    <t>2021E000007208 del 21/07/2021</t>
  </si>
  <si>
    <t>20214E20818 del 21/07/2021</t>
  </si>
  <si>
    <t>170-21 del 15/07/2021</t>
  </si>
  <si>
    <t>2021/1005/00 del 30/07/2021</t>
  </si>
  <si>
    <t>21000218 - RJ del 31/07/2021</t>
  </si>
  <si>
    <t>8N00209682 del 11/08/2021</t>
  </si>
  <si>
    <t>8D00119271 del 11/08/2021</t>
  </si>
  <si>
    <t>8D00119683 del 11/08/2021</t>
  </si>
  <si>
    <t>8D00119321 del 11/08/2021</t>
  </si>
  <si>
    <t>8A00415657 del 11/08/2021</t>
  </si>
  <si>
    <t>7/PA del 17/08/2021</t>
  </si>
  <si>
    <t>6/PA del 17/08/2021</t>
  </si>
  <si>
    <t>8/PA del 18/08/2021</t>
  </si>
  <si>
    <t>006299/00 del 17/08/2021</t>
  </si>
  <si>
    <t>91/PA/2021 del 25/08/2021</t>
  </si>
  <si>
    <t>2604 del 24/08/2021</t>
  </si>
  <si>
    <t>V3-18486 del 30/08/2021</t>
  </si>
  <si>
    <t>2653 del 27/08/2021</t>
  </si>
  <si>
    <t>V3-18700 del 01/09/2021</t>
  </si>
  <si>
    <t>112/FE del 08/09/2021</t>
  </si>
  <si>
    <t>AN16379807 del 15/09/2021</t>
  </si>
  <si>
    <t>EFAT/2021/2382 del 20/09/2021</t>
  </si>
  <si>
    <t>2021E000008904 del 21/08/2021</t>
  </si>
  <si>
    <t>2021E000009804 del 21/09/2021</t>
  </si>
  <si>
    <t>2/TS2-PA del 22/09/2021</t>
  </si>
  <si>
    <t>2021/1332/00 del 30/09/2021</t>
  </si>
  <si>
    <t>2021/1333/00 del 30/09/2021</t>
  </si>
  <si>
    <t>WI0000197 del 28/09/2021</t>
  </si>
  <si>
    <t>595AE del 29/09/2021</t>
  </si>
  <si>
    <t>8N00248807 del 11/10/2021</t>
  </si>
  <si>
    <t>8D00141435 del 11/10/2021</t>
  </si>
  <si>
    <t>8A00491737 del 11/10/2021</t>
  </si>
  <si>
    <t>8D00141284 del 11/10/2021</t>
  </si>
  <si>
    <t>8D00141826 del 11/10/2021</t>
  </si>
  <si>
    <t>0000003217/PA del 11/10/2021</t>
  </si>
  <si>
    <t>0000003214/PA del 11/10/2021</t>
  </si>
  <si>
    <t>0000003213/PA del 11/10/2021</t>
  </si>
  <si>
    <t>2021E000011483 del 21/10/2021</t>
  </si>
  <si>
    <t>72/01 del 29/10/2021</t>
  </si>
  <si>
    <t>V3-26367 del 08/11/2021</t>
  </si>
  <si>
    <t>AN20354515 del 13/11/2021</t>
  </si>
  <si>
    <t>20214E31437 del 17/11/2021</t>
  </si>
  <si>
    <t>PAF-2021-1470 del 23/11/2021</t>
  </si>
  <si>
    <t>PAF-2021-1471 del 23/11/2021</t>
  </si>
  <si>
    <t>2021E000012353 del 21/11/2021</t>
  </si>
  <si>
    <t>V3-28204 del 19/11/2021</t>
  </si>
  <si>
    <t>PA-332 del 30/11/2021</t>
  </si>
  <si>
    <t>WI0000463 del 30/11/2021</t>
  </si>
  <si>
    <t>132/PA/2021 del 02/12/2021</t>
  </si>
  <si>
    <t>2021/1612/00 del 30/11/2021</t>
  </si>
  <si>
    <t>PAF-2021-8 del 30/11/2021</t>
  </si>
  <si>
    <t>PAF-2021-7 del 30/11/2021</t>
  </si>
  <si>
    <t>23</t>
  </si>
  <si>
    <t>19</t>
  </si>
  <si>
    <t>39</t>
  </si>
</sst>
</file>

<file path=xl/styles.xml><?xml version="1.0" encoding="utf-8"?>
<styleSheet xmlns="http://schemas.openxmlformats.org/spreadsheetml/2006/main">
  <numFmts count="1">
    <numFmt numFmtId="164" formatCode="0.000"/>
  </numFmts>
  <fonts count="11">
    <font>
      <sz val="11"/>
      <color theme="1"/>
      <name val="Calibri"/>
      <family val="2"/>
      <scheme val="minor"/>
    </font>
    <font>
      <sz val="11"/>
      <color indexed="9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b/>
      <sz val="14"/>
      <name val="Calibri"/>
      <family val="2"/>
    </font>
    <font>
      <b/>
      <sz val="16"/>
      <name val="Calibri"/>
      <family val="2"/>
    </font>
    <font>
      <b/>
      <sz val="12"/>
      <color indexed="8"/>
      <name val="Calibri"/>
      <family val="2"/>
    </font>
    <font>
      <b/>
      <sz val="16"/>
      <color indexed="8"/>
      <name val="Calibri"/>
      <family val="2"/>
    </font>
    <font>
      <sz val="10"/>
      <color indexed="8"/>
      <name val="Calibri"/>
      <family val="2"/>
    </font>
    <font>
      <b/>
      <sz val="14"/>
      <color indexed="8"/>
      <name val="Calibri"/>
      <family val="2"/>
    </font>
    <font>
      <sz val="16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3" fillId="0" borderId="0" xfId="0" applyFont="1"/>
    <xf numFmtId="0" fontId="1" fillId="0" borderId="0" xfId="0" applyFont="1"/>
    <xf numFmtId="0" fontId="0" fillId="0" borderId="0" xfId="0" applyFont="1"/>
    <xf numFmtId="0" fontId="4" fillId="0" borderId="0" xfId="0" applyFont="1"/>
    <xf numFmtId="0" fontId="0" fillId="0" borderId="0" xfId="0" applyFont="1" applyBorder="1"/>
    <xf numFmtId="2" fontId="0" fillId="0" borderId="0" xfId="0" applyNumberFormat="1" applyFont="1" applyBorder="1"/>
    <xf numFmtId="14" fontId="0" fillId="0" borderId="0" xfId="0" applyNumberFormat="1" applyFont="1" applyBorder="1"/>
    <xf numFmtId="0" fontId="5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" fontId="0" fillId="0" borderId="1" xfId="0" applyNumberFormat="1" applyBorder="1"/>
    <xf numFmtId="14" fontId="0" fillId="0" borderId="1" xfId="0" applyNumberForma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4" fontId="0" fillId="0" borderId="0" xfId="0" applyNumberFormat="1"/>
    <xf numFmtId="164" fontId="0" fillId="0" borderId="0" xfId="0" applyNumberFormat="1"/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0" fillId="0" borderId="1" xfId="0" applyNumberFormat="1" applyBorder="1"/>
    <xf numFmtId="0" fontId="10" fillId="0" borderId="0" xfId="0" applyFont="1"/>
    <xf numFmtId="0" fontId="9" fillId="0" borderId="0" xfId="0" applyFont="1" applyBorder="1" applyAlignment="1">
      <alignment horizontal="center" vertical="center"/>
    </xf>
    <xf numFmtId="4" fontId="9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2" fontId="9" fillId="0" borderId="6" xfId="0" applyNumberFormat="1" applyFont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2" fontId="9" fillId="0" borderId="12" xfId="0" applyNumberFormat="1" applyFont="1" applyBorder="1" applyAlignment="1">
      <alignment horizontal="center" vertical="center"/>
    </xf>
    <xf numFmtId="2" fontId="9" fillId="0" borderId="13" xfId="0" applyNumberFormat="1" applyFont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0" fontId="10" fillId="3" borderId="15" xfId="0" applyFont="1" applyFill="1" applyBorder="1" applyAlignment="1">
      <alignment horizontal="center" vertical="center"/>
    </xf>
    <xf numFmtId="0" fontId="10" fillId="3" borderId="16" xfId="0" applyFont="1" applyFill="1" applyBorder="1" applyAlignment="1">
      <alignment horizontal="center" vertical="center"/>
    </xf>
    <xf numFmtId="0" fontId="0" fillId="3" borderId="7" xfId="0" applyFont="1" applyFill="1" applyBorder="1" applyAlignment="1">
      <alignment horizontal="center" vertical="center"/>
    </xf>
    <xf numFmtId="0" fontId="0" fillId="3" borderId="17" xfId="0" applyFont="1" applyFill="1" applyBorder="1" applyAlignment="1">
      <alignment horizontal="center" vertical="center"/>
    </xf>
    <xf numFmtId="0" fontId="0" fillId="3" borderId="18" xfId="0" applyFont="1" applyFill="1" applyBorder="1" applyAlignment="1">
      <alignment horizontal="center" vertical="center"/>
    </xf>
    <xf numFmtId="0" fontId="0" fillId="3" borderId="18" xfId="0" applyFont="1" applyFill="1" applyBorder="1" applyAlignment="1">
      <alignment horizontal="center" vertical="center" wrapText="1"/>
    </xf>
    <xf numFmtId="0" fontId="0" fillId="3" borderId="9" xfId="0" applyFont="1" applyFill="1" applyBorder="1" applyAlignment="1">
      <alignment horizontal="center" vertical="center" wrapText="1"/>
    </xf>
    <xf numFmtId="4" fontId="9" fillId="0" borderId="12" xfId="0" applyNumberFormat="1" applyFont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114300</xdr:rowOff>
    </xdr:from>
    <xdr:to>
      <xdr:col>0</xdr:col>
      <xdr:colOff>904875</xdr:colOff>
      <xdr:row>4</xdr:row>
      <xdr:rowOff>104775</xdr:rowOff>
    </xdr:to>
    <xdr:pic>
      <xdr:nvPicPr>
        <xdr:cNvPr id="1025" name="Immagin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14300"/>
          <a:ext cx="74295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topLeftCell="A10" workbookViewId="0">
      <selection activeCell="C9" sqref="C9:D9"/>
    </sheetView>
  </sheetViews>
  <sheetFormatPr defaultRowHeight="15"/>
  <cols>
    <col min="1" max="1" width="17.5703125" style="4" customWidth="1"/>
    <col min="2" max="4" width="16.5703125" style="4" customWidth="1"/>
    <col min="5" max="5" width="14.85546875" style="4" customWidth="1"/>
    <col min="6" max="6" width="16.5703125" style="4" customWidth="1"/>
    <col min="7" max="7" width="36.5703125" style="4" customWidth="1"/>
    <col min="8" max="16384" width="9.140625" style="4"/>
  </cols>
  <sheetData>
    <row r="1" spans="1:11">
      <c r="A1" s="3"/>
    </row>
    <row r="2" spans="1:11" ht="15.95" customHeight="1">
      <c r="B2" s="5" t="s">
        <v>20</v>
      </c>
    </row>
    <row r="3" spans="1:11" ht="12.75" customHeight="1">
      <c r="B3" s="2" t="s">
        <v>21</v>
      </c>
    </row>
    <row r="4" spans="1:11" ht="15.75" thickBot="1"/>
    <row r="5" spans="1:11" ht="18" customHeight="1" thickBot="1">
      <c r="B5" s="9" t="s">
        <v>17</v>
      </c>
      <c r="F5" s="18">
        <v>2021</v>
      </c>
    </row>
    <row r="7" spans="1:11" s="20" customFormat="1" ht="24.95" customHeight="1">
      <c r="A7" s="34" t="s">
        <v>1</v>
      </c>
      <c r="B7" s="35"/>
      <c r="C7" s="35"/>
      <c r="D7" s="35"/>
      <c r="E7" s="35"/>
      <c r="F7" s="36"/>
    </row>
    <row r="8" spans="1:11" ht="30.75" customHeight="1">
      <c r="A8" s="44" t="s">
        <v>0</v>
      </c>
      <c r="B8" s="45"/>
      <c r="C8" s="46" t="s">
        <v>5</v>
      </c>
      <c r="D8" s="45"/>
      <c r="E8" s="47" t="s">
        <v>11</v>
      </c>
      <c r="F8" s="48"/>
    </row>
    <row r="9" spans="1:11" ht="29.25" customHeight="1" thickBot="1">
      <c r="A9" s="37">
        <f>SUM(B13:B16)</f>
        <v>154</v>
      </c>
      <c r="B9" s="38"/>
      <c r="C9" s="49">
        <f>SUM(C13:C16)</f>
        <v>89371.44</v>
      </c>
      <c r="D9" s="38"/>
      <c r="E9" s="39">
        <f ca="1">('Trimestre 1'!H1+'Trimestre 2'!H1+'Trimestre 3'!H1+'Trimestre 4'!H1)/C9</f>
        <v>-13.521471960169825</v>
      </c>
      <c r="F9" s="40"/>
    </row>
    <row r="10" spans="1:11" s="6" customFormat="1" ht="20.100000000000001" customHeight="1" thickBot="1">
      <c r="A10" s="21"/>
      <c r="B10" s="21"/>
      <c r="C10" s="22"/>
      <c r="D10" s="21"/>
      <c r="E10" s="23"/>
      <c r="F10" s="30"/>
    </row>
    <row r="11" spans="1:11" s="20" customFormat="1" ht="24.95" customHeight="1">
      <c r="A11" s="41" t="s">
        <v>2</v>
      </c>
      <c r="B11" s="42"/>
      <c r="C11" s="42"/>
      <c r="D11" s="42"/>
      <c r="E11" s="42"/>
      <c r="F11" s="43"/>
    </row>
    <row r="12" spans="1:11" ht="46.5" customHeight="1">
      <c r="A12" s="24" t="s">
        <v>3</v>
      </c>
      <c r="B12" s="25" t="s">
        <v>0</v>
      </c>
      <c r="C12" s="26" t="s">
        <v>5</v>
      </c>
      <c r="D12" s="27" t="s">
        <v>12</v>
      </c>
      <c r="E12" s="31" t="s">
        <v>18</v>
      </c>
      <c r="F12" s="32" t="s">
        <v>19</v>
      </c>
      <c r="G12" s="6"/>
      <c r="H12" s="6"/>
      <c r="I12" s="6"/>
      <c r="J12" s="6"/>
    </row>
    <row r="13" spans="1:11" ht="22.5" customHeight="1">
      <c r="A13" s="28" t="s">
        <v>13</v>
      </c>
      <c r="B13" s="17">
        <f ca="1">'Trimestre 1'!C1</f>
        <v>38</v>
      </c>
      <c r="C13" s="29">
        <f ca="1">'Trimestre 1'!B1</f>
        <v>22681.599999999999</v>
      </c>
      <c r="D13" s="29">
        <f ca="1">'Trimestre 1'!G1</f>
        <v>0.8962246931433423</v>
      </c>
      <c r="E13" s="29">
        <v>17014.84</v>
      </c>
      <c r="F13" s="33" t="s">
        <v>175</v>
      </c>
      <c r="G13" s="7"/>
      <c r="H13" s="8"/>
      <c r="I13" s="8"/>
      <c r="J13" s="6"/>
      <c r="K13" s="6"/>
    </row>
    <row r="14" spans="1:11" ht="22.5" customHeight="1">
      <c r="A14" s="28" t="s">
        <v>14</v>
      </c>
      <c r="B14" s="17">
        <f ca="1">'Trimestre 2'!C1</f>
        <v>50</v>
      </c>
      <c r="C14" s="29">
        <f ca="1">'Trimestre 2'!B1</f>
        <v>27357.750000000004</v>
      </c>
      <c r="D14" s="29">
        <f ca="1">'Trimestre 2'!G1</f>
        <v>-17.528372033518835</v>
      </c>
      <c r="E14" s="29">
        <v>9886.27</v>
      </c>
      <c r="F14" s="33" t="s">
        <v>176</v>
      </c>
      <c r="G14" s="6"/>
      <c r="H14" s="6"/>
      <c r="I14" s="6"/>
      <c r="J14" s="6"/>
      <c r="K14" s="6"/>
    </row>
    <row r="15" spans="1:11" ht="22.5" customHeight="1">
      <c r="A15" s="28" t="s">
        <v>15</v>
      </c>
      <c r="B15" s="17">
        <f ca="1">'Trimestre 3'!C1</f>
        <v>39</v>
      </c>
      <c r="C15" s="29">
        <f ca="1">'Trimestre 3'!B1</f>
        <v>16332.77</v>
      </c>
      <c r="D15" s="29">
        <f ca="1">'Trimestre 3'!G1</f>
        <v>-22.569881287742376</v>
      </c>
      <c r="E15" s="29">
        <v>11753.48</v>
      </c>
      <c r="F15" s="33" t="s">
        <v>176</v>
      </c>
    </row>
    <row r="16" spans="1:11" ht="21.75" customHeight="1">
      <c r="A16" s="28" t="s">
        <v>16</v>
      </c>
      <c r="B16" s="17">
        <f ca="1">'Trimestre 4'!C1</f>
        <v>27</v>
      </c>
      <c r="C16" s="29">
        <f ca="1">'Trimestre 4'!B1</f>
        <v>22999.32</v>
      </c>
      <c r="D16" s="29">
        <f ca="1">'Trimestre 4'!G1</f>
        <v>-16.54812968383413</v>
      </c>
      <c r="E16" s="29">
        <v>33642.93</v>
      </c>
      <c r="F16" s="33" t="s">
        <v>177</v>
      </c>
    </row>
  </sheetData>
  <mergeCells count="8">
    <mergeCell ref="A7:F7"/>
    <mergeCell ref="A9:B9"/>
    <mergeCell ref="E9:F9"/>
    <mergeCell ref="A11:F11"/>
    <mergeCell ref="A8:B8"/>
    <mergeCell ref="C8:D8"/>
    <mergeCell ref="E8:F8"/>
    <mergeCell ref="C9:D9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5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3"/>
  <sheetViews>
    <sheetView workbookViewId="0"/>
  </sheetViews>
  <sheetFormatPr defaultRowHeight="15"/>
  <cols>
    <col min="1" max="1" width="27" customWidth="1"/>
    <col min="2" max="2" width="12.7109375" customWidth="1"/>
    <col min="3" max="3" width="16.140625" bestFit="1" customWidth="1"/>
    <col min="4" max="4" width="15.42578125" bestFit="1" customWidth="1"/>
    <col min="5" max="6" width="15.42578125" customWidth="1"/>
    <col min="7" max="7" width="16.28515625" customWidth="1"/>
    <col min="8" max="8" width="14.28515625" customWidth="1"/>
  </cols>
  <sheetData>
    <row r="1" spans="1:8">
      <c r="B1" s="15">
        <f>SUM(B4:B195)</f>
        <v>22681.599999999999</v>
      </c>
      <c r="C1">
        <f>COUNTA(A4:A203)</f>
        <v>38</v>
      </c>
      <c r="G1" s="16">
        <f>IF(B1&lt;&gt;0,H1/B1,0)</f>
        <v>0.8962246931433423</v>
      </c>
      <c r="H1" s="15">
        <f>SUM(H4:H195)</f>
        <v>20327.81000000003</v>
      </c>
    </row>
    <row r="3" spans="1:8" s="11" customFormat="1" ht="45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>
      <c r="A4" s="19" t="s">
        <v>22</v>
      </c>
      <c r="B4" s="12">
        <v>110</v>
      </c>
      <c r="C4" s="13">
        <v>44216</v>
      </c>
      <c r="D4" s="13">
        <v>44454</v>
      </c>
      <c r="E4" s="13"/>
      <c r="F4" s="13"/>
      <c r="G4" s="1">
        <f>D4-C4-(F4-E4)</f>
        <v>238</v>
      </c>
      <c r="H4" s="12">
        <f>B4*G4</f>
        <v>26180</v>
      </c>
    </row>
    <row r="5" spans="1:8">
      <c r="A5" s="19" t="s">
        <v>23</v>
      </c>
      <c r="B5" s="12">
        <v>110</v>
      </c>
      <c r="C5" s="13">
        <v>44216</v>
      </c>
      <c r="D5" s="13">
        <v>44454</v>
      </c>
      <c r="E5" s="13"/>
      <c r="F5" s="13"/>
      <c r="G5" s="1">
        <f t="shared" ref="G5:G68" si="0">D5-C5-(F5-E5)</f>
        <v>238</v>
      </c>
      <c r="H5" s="12">
        <f t="shared" ref="H5:H68" si="1">B5*G5</f>
        <v>26180</v>
      </c>
    </row>
    <row r="6" spans="1:8">
      <c r="A6" s="19" t="s">
        <v>24</v>
      </c>
      <c r="B6" s="12">
        <v>135.78</v>
      </c>
      <c r="C6" s="13">
        <v>44217</v>
      </c>
      <c r="D6" s="13">
        <v>44454</v>
      </c>
      <c r="E6" s="13"/>
      <c r="F6" s="13"/>
      <c r="G6" s="1">
        <f t="shared" si="0"/>
        <v>237</v>
      </c>
      <c r="H6" s="12">
        <f t="shared" si="1"/>
        <v>32179.86</v>
      </c>
    </row>
    <row r="7" spans="1:8">
      <c r="A7" s="19" t="s">
        <v>25</v>
      </c>
      <c r="B7" s="12">
        <v>3.98</v>
      </c>
      <c r="C7" s="13">
        <v>44217</v>
      </c>
      <c r="D7" s="13">
        <v>44454</v>
      </c>
      <c r="E7" s="13"/>
      <c r="F7" s="13"/>
      <c r="G7" s="1">
        <f t="shared" si="0"/>
        <v>237</v>
      </c>
      <c r="H7" s="12">
        <f t="shared" si="1"/>
        <v>943.26</v>
      </c>
    </row>
    <row r="8" spans="1:8">
      <c r="A8" s="19" t="s">
        <v>26</v>
      </c>
      <c r="B8" s="12">
        <v>3.98</v>
      </c>
      <c r="C8" s="13">
        <v>44217</v>
      </c>
      <c r="D8" s="13">
        <v>44454</v>
      </c>
      <c r="E8" s="13"/>
      <c r="F8" s="13"/>
      <c r="G8" s="1">
        <f t="shared" si="0"/>
        <v>237</v>
      </c>
      <c r="H8" s="12">
        <f t="shared" si="1"/>
        <v>943.26</v>
      </c>
    </row>
    <row r="9" spans="1:8">
      <c r="A9" s="19" t="s">
        <v>27</v>
      </c>
      <c r="B9" s="12">
        <v>80</v>
      </c>
      <c r="C9" s="13">
        <v>44217</v>
      </c>
      <c r="D9" s="13">
        <v>44454</v>
      </c>
      <c r="E9" s="13"/>
      <c r="F9" s="13"/>
      <c r="G9" s="1">
        <f t="shared" si="0"/>
        <v>237</v>
      </c>
      <c r="H9" s="12">
        <f t="shared" si="1"/>
        <v>18960</v>
      </c>
    </row>
    <row r="10" spans="1:8">
      <c r="A10" s="19" t="s">
        <v>28</v>
      </c>
      <c r="B10" s="12">
        <v>978.6</v>
      </c>
      <c r="C10" s="13">
        <v>44233</v>
      </c>
      <c r="D10" s="13">
        <v>44454</v>
      </c>
      <c r="E10" s="13"/>
      <c r="F10" s="13"/>
      <c r="G10" s="1">
        <f t="shared" si="0"/>
        <v>221</v>
      </c>
      <c r="H10" s="12">
        <f t="shared" si="1"/>
        <v>216270.6</v>
      </c>
    </row>
    <row r="11" spans="1:8">
      <c r="A11" s="19" t="s">
        <v>29</v>
      </c>
      <c r="B11" s="12">
        <v>474.4</v>
      </c>
      <c r="C11" s="13">
        <v>44233</v>
      </c>
      <c r="D11" s="13">
        <v>44454</v>
      </c>
      <c r="E11" s="13"/>
      <c r="F11" s="13"/>
      <c r="G11" s="1">
        <f t="shared" si="0"/>
        <v>221</v>
      </c>
      <c r="H11" s="12">
        <f t="shared" si="1"/>
        <v>104842.4</v>
      </c>
    </row>
    <row r="12" spans="1:8">
      <c r="A12" s="19" t="s">
        <v>30</v>
      </c>
      <c r="B12" s="12">
        <v>493.8</v>
      </c>
      <c r="C12" s="13">
        <v>44233</v>
      </c>
      <c r="D12" s="13">
        <v>44454</v>
      </c>
      <c r="E12" s="13"/>
      <c r="F12" s="13"/>
      <c r="G12" s="1">
        <f t="shared" si="0"/>
        <v>221</v>
      </c>
      <c r="H12" s="12">
        <f t="shared" si="1"/>
        <v>109129.8</v>
      </c>
    </row>
    <row r="13" spans="1:8">
      <c r="A13" s="19" t="s">
        <v>31</v>
      </c>
      <c r="B13" s="12">
        <v>805</v>
      </c>
      <c r="C13" s="13">
        <v>44238</v>
      </c>
      <c r="D13" s="13">
        <v>44217</v>
      </c>
      <c r="E13" s="13"/>
      <c r="F13" s="13"/>
      <c r="G13" s="1">
        <f t="shared" si="0"/>
        <v>-21</v>
      </c>
      <c r="H13" s="12">
        <f t="shared" si="1"/>
        <v>-16905</v>
      </c>
    </row>
    <row r="14" spans="1:8">
      <c r="A14" s="19" t="s">
        <v>32</v>
      </c>
      <c r="B14" s="12">
        <v>9200</v>
      </c>
      <c r="C14" s="13">
        <v>44246</v>
      </c>
      <c r="D14" s="13">
        <v>44217</v>
      </c>
      <c r="E14" s="13"/>
      <c r="F14" s="13"/>
      <c r="G14" s="1">
        <f t="shared" si="0"/>
        <v>-29</v>
      </c>
      <c r="H14" s="12">
        <f t="shared" si="1"/>
        <v>-266800</v>
      </c>
    </row>
    <row r="15" spans="1:8">
      <c r="A15" s="19" t="s">
        <v>33</v>
      </c>
      <c r="B15" s="12">
        <v>816.66</v>
      </c>
      <c r="C15" s="13">
        <v>44240</v>
      </c>
      <c r="D15" s="13">
        <v>44229</v>
      </c>
      <c r="E15" s="13"/>
      <c r="F15" s="13"/>
      <c r="G15" s="1">
        <f t="shared" si="0"/>
        <v>-11</v>
      </c>
      <c r="H15" s="12">
        <f t="shared" si="1"/>
        <v>-8983.26</v>
      </c>
    </row>
    <row r="16" spans="1:8">
      <c r="A16" s="19" t="s">
        <v>34</v>
      </c>
      <c r="B16" s="12">
        <v>236</v>
      </c>
      <c r="C16" s="13">
        <v>44233</v>
      </c>
      <c r="D16" s="13">
        <v>44229</v>
      </c>
      <c r="E16" s="13"/>
      <c r="F16" s="13"/>
      <c r="G16" s="1">
        <f t="shared" si="0"/>
        <v>-4</v>
      </c>
      <c r="H16" s="12">
        <f t="shared" si="1"/>
        <v>-944</v>
      </c>
    </row>
    <row r="17" spans="1:8">
      <c r="A17" s="19" t="s">
        <v>35</v>
      </c>
      <c r="B17" s="12">
        <v>78.010000000000005</v>
      </c>
      <c r="C17" s="13">
        <v>44245</v>
      </c>
      <c r="D17" s="13">
        <v>44229</v>
      </c>
      <c r="E17" s="13"/>
      <c r="F17" s="13"/>
      <c r="G17" s="1">
        <f t="shared" si="0"/>
        <v>-16</v>
      </c>
      <c r="H17" s="12">
        <f t="shared" si="1"/>
        <v>-1248.1600000000001</v>
      </c>
    </row>
    <row r="18" spans="1:8">
      <c r="A18" s="19" t="s">
        <v>36</v>
      </c>
      <c r="B18" s="12">
        <v>151.55000000000001</v>
      </c>
      <c r="C18" s="13">
        <v>44254</v>
      </c>
      <c r="D18" s="13">
        <v>44229</v>
      </c>
      <c r="E18" s="13"/>
      <c r="F18" s="13"/>
      <c r="G18" s="1">
        <f t="shared" si="0"/>
        <v>-25</v>
      </c>
      <c r="H18" s="12">
        <f t="shared" si="1"/>
        <v>-3788.7500000000005</v>
      </c>
    </row>
    <row r="19" spans="1:8">
      <c r="A19" s="19" t="s">
        <v>37</v>
      </c>
      <c r="B19" s="12">
        <v>360</v>
      </c>
      <c r="C19" s="13">
        <v>44238</v>
      </c>
      <c r="D19" s="13">
        <v>44229</v>
      </c>
      <c r="E19" s="13"/>
      <c r="F19" s="13"/>
      <c r="G19" s="1">
        <f t="shared" si="0"/>
        <v>-9</v>
      </c>
      <c r="H19" s="12">
        <f t="shared" si="1"/>
        <v>-3240</v>
      </c>
    </row>
    <row r="20" spans="1:8">
      <c r="A20" s="19" t="s">
        <v>38</v>
      </c>
      <c r="B20" s="12">
        <v>78.599999999999994</v>
      </c>
      <c r="C20" s="13">
        <v>44266</v>
      </c>
      <c r="D20" s="13">
        <v>44244</v>
      </c>
      <c r="E20" s="13"/>
      <c r="F20" s="13"/>
      <c r="G20" s="1">
        <f t="shared" si="0"/>
        <v>-22</v>
      </c>
      <c r="H20" s="12">
        <f t="shared" si="1"/>
        <v>-1729.1999999999998</v>
      </c>
    </row>
    <row r="21" spans="1:8">
      <c r="A21" s="19" t="s">
        <v>39</v>
      </c>
      <c r="B21" s="12">
        <v>110</v>
      </c>
      <c r="C21" s="13">
        <v>44273</v>
      </c>
      <c r="D21" s="13">
        <v>44244</v>
      </c>
      <c r="E21" s="13"/>
      <c r="F21" s="13"/>
      <c r="G21" s="1">
        <f t="shared" si="0"/>
        <v>-29</v>
      </c>
      <c r="H21" s="12">
        <f t="shared" si="1"/>
        <v>-3190</v>
      </c>
    </row>
    <row r="22" spans="1:8">
      <c r="A22" s="19" t="s">
        <v>40</v>
      </c>
      <c r="B22" s="12">
        <v>135.78</v>
      </c>
      <c r="C22" s="13">
        <v>44273</v>
      </c>
      <c r="D22" s="13">
        <v>44244</v>
      </c>
      <c r="E22" s="13"/>
      <c r="F22" s="13"/>
      <c r="G22" s="1">
        <f t="shared" si="0"/>
        <v>-29</v>
      </c>
      <c r="H22" s="12">
        <f t="shared" si="1"/>
        <v>-3937.62</v>
      </c>
    </row>
    <row r="23" spans="1:8">
      <c r="A23" s="19" t="s">
        <v>41</v>
      </c>
      <c r="B23" s="12">
        <v>3.98</v>
      </c>
      <c r="C23" s="13">
        <v>44273</v>
      </c>
      <c r="D23" s="13">
        <v>44244</v>
      </c>
      <c r="E23" s="13"/>
      <c r="F23" s="13"/>
      <c r="G23" s="1">
        <f t="shared" si="0"/>
        <v>-29</v>
      </c>
      <c r="H23" s="12">
        <f t="shared" si="1"/>
        <v>-115.42</v>
      </c>
    </row>
    <row r="24" spans="1:8">
      <c r="A24" s="19" t="s">
        <v>42</v>
      </c>
      <c r="B24" s="12">
        <v>110</v>
      </c>
      <c r="C24" s="13">
        <v>44273</v>
      </c>
      <c r="D24" s="13">
        <v>44244</v>
      </c>
      <c r="E24" s="13"/>
      <c r="F24" s="13"/>
      <c r="G24" s="1">
        <f t="shared" si="0"/>
        <v>-29</v>
      </c>
      <c r="H24" s="12">
        <f t="shared" si="1"/>
        <v>-3190</v>
      </c>
    </row>
    <row r="25" spans="1:8">
      <c r="A25" s="19" t="s">
        <v>43</v>
      </c>
      <c r="B25" s="12">
        <v>3.98</v>
      </c>
      <c r="C25" s="13">
        <v>44273</v>
      </c>
      <c r="D25" s="13">
        <v>44244</v>
      </c>
      <c r="E25" s="13"/>
      <c r="F25" s="13"/>
      <c r="G25" s="1">
        <f t="shared" si="0"/>
        <v>-29</v>
      </c>
      <c r="H25" s="12">
        <f t="shared" si="1"/>
        <v>-115.42</v>
      </c>
    </row>
    <row r="26" spans="1:8">
      <c r="A26" s="19" t="s">
        <v>44</v>
      </c>
      <c r="B26" s="12">
        <v>24</v>
      </c>
      <c r="C26" s="13">
        <v>44280</v>
      </c>
      <c r="D26" s="13">
        <v>44253</v>
      </c>
      <c r="E26" s="13"/>
      <c r="F26" s="13"/>
      <c r="G26" s="1">
        <f t="shared" si="0"/>
        <v>-27</v>
      </c>
      <c r="H26" s="12">
        <f t="shared" si="1"/>
        <v>-648</v>
      </c>
    </row>
    <row r="27" spans="1:8">
      <c r="A27" s="19" t="s">
        <v>45</v>
      </c>
      <c r="B27" s="12">
        <v>149.9</v>
      </c>
      <c r="C27" s="13">
        <v>44280</v>
      </c>
      <c r="D27" s="13">
        <v>44253</v>
      </c>
      <c r="E27" s="13"/>
      <c r="F27" s="13"/>
      <c r="G27" s="1">
        <f t="shared" si="0"/>
        <v>-27</v>
      </c>
      <c r="H27" s="12">
        <f t="shared" si="1"/>
        <v>-4047.3</v>
      </c>
    </row>
    <row r="28" spans="1:8">
      <c r="A28" s="19" t="s">
        <v>46</v>
      </c>
      <c r="B28" s="12">
        <v>24</v>
      </c>
      <c r="C28" s="13">
        <v>44280</v>
      </c>
      <c r="D28" s="13">
        <v>44253</v>
      </c>
      <c r="E28" s="13"/>
      <c r="F28" s="13"/>
      <c r="G28" s="1">
        <f t="shared" si="0"/>
        <v>-27</v>
      </c>
      <c r="H28" s="12">
        <f t="shared" si="1"/>
        <v>-648</v>
      </c>
    </row>
    <row r="29" spans="1:8">
      <c r="A29" s="19" t="s">
        <v>46</v>
      </c>
      <c r="B29" s="12">
        <v>82.2</v>
      </c>
      <c r="C29" s="13">
        <v>44280</v>
      </c>
      <c r="D29" s="13">
        <v>44253</v>
      </c>
      <c r="E29" s="13"/>
      <c r="F29" s="13"/>
      <c r="G29" s="1">
        <f t="shared" si="0"/>
        <v>-27</v>
      </c>
      <c r="H29" s="12">
        <f t="shared" si="1"/>
        <v>-2219.4</v>
      </c>
    </row>
    <row r="30" spans="1:8">
      <c r="A30" s="19" t="s">
        <v>47</v>
      </c>
      <c r="B30" s="12">
        <v>70</v>
      </c>
      <c r="C30" s="13">
        <v>44280</v>
      </c>
      <c r="D30" s="13">
        <v>44253</v>
      </c>
      <c r="E30" s="13"/>
      <c r="F30" s="13"/>
      <c r="G30" s="1">
        <f t="shared" si="0"/>
        <v>-27</v>
      </c>
      <c r="H30" s="12">
        <f t="shared" si="1"/>
        <v>-1890</v>
      </c>
    </row>
    <row r="31" spans="1:8">
      <c r="A31" s="19" t="s">
        <v>48</v>
      </c>
      <c r="B31" s="12">
        <v>125</v>
      </c>
      <c r="C31" s="13">
        <v>44282</v>
      </c>
      <c r="D31" s="13">
        <v>44253</v>
      </c>
      <c r="E31" s="13"/>
      <c r="F31" s="13"/>
      <c r="G31" s="1">
        <f t="shared" si="0"/>
        <v>-29</v>
      </c>
      <c r="H31" s="12">
        <f t="shared" si="1"/>
        <v>-3625</v>
      </c>
    </row>
    <row r="32" spans="1:8">
      <c r="A32" s="19" t="s">
        <v>49</v>
      </c>
      <c r="B32" s="12">
        <v>1422</v>
      </c>
      <c r="C32" s="13">
        <v>44282</v>
      </c>
      <c r="D32" s="13">
        <v>44253</v>
      </c>
      <c r="E32" s="13"/>
      <c r="F32" s="13"/>
      <c r="G32" s="1">
        <f t="shared" si="0"/>
        <v>-29</v>
      </c>
      <c r="H32" s="12">
        <f t="shared" si="1"/>
        <v>-41238</v>
      </c>
    </row>
    <row r="33" spans="1:8">
      <c r="A33" s="19" t="s">
        <v>50</v>
      </c>
      <c r="B33" s="12">
        <v>78.010000000000005</v>
      </c>
      <c r="C33" s="13">
        <v>44300</v>
      </c>
      <c r="D33" s="13">
        <v>44272</v>
      </c>
      <c r="E33" s="13"/>
      <c r="F33" s="13"/>
      <c r="G33" s="1">
        <f t="shared" si="0"/>
        <v>-28</v>
      </c>
      <c r="H33" s="12">
        <f t="shared" si="1"/>
        <v>-2184.2800000000002</v>
      </c>
    </row>
    <row r="34" spans="1:8">
      <c r="A34" s="19" t="s">
        <v>51</v>
      </c>
      <c r="B34" s="12">
        <v>1200</v>
      </c>
      <c r="C34" s="13">
        <v>44300</v>
      </c>
      <c r="D34" s="13">
        <v>44272</v>
      </c>
      <c r="E34" s="13"/>
      <c r="F34" s="13"/>
      <c r="G34" s="1">
        <f t="shared" si="0"/>
        <v>-28</v>
      </c>
      <c r="H34" s="12">
        <f t="shared" si="1"/>
        <v>-33600</v>
      </c>
    </row>
    <row r="35" spans="1:8">
      <c r="A35" s="19" t="s">
        <v>52</v>
      </c>
      <c r="B35" s="12">
        <v>32.799999999999997</v>
      </c>
      <c r="C35" s="13">
        <v>44300</v>
      </c>
      <c r="D35" s="13">
        <v>44272</v>
      </c>
      <c r="E35" s="13"/>
      <c r="F35" s="13"/>
      <c r="G35" s="1">
        <f t="shared" si="0"/>
        <v>-28</v>
      </c>
      <c r="H35" s="12">
        <f t="shared" si="1"/>
        <v>-918.39999999999986</v>
      </c>
    </row>
    <row r="36" spans="1:8">
      <c r="A36" s="19" t="s">
        <v>53</v>
      </c>
      <c r="B36" s="12">
        <v>767.25</v>
      </c>
      <c r="C36" s="13">
        <v>44296</v>
      </c>
      <c r="D36" s="13">
        <v>44272</v>
      </c>
      <c r="E36" s="13"/>
      <c r="F36" s="13"/>
      <c r="G36" s="1">
        <f t="shared" si="0"/>
        <v>-24</v>
      </c>
      <c r="H36" s="12">
        <f t="shared" si="1"/>
        <v>-18414</v>
      </c>
    </row>
    <row r="37" spans="1:8">
      <c r="A37" s="19" t="s">
        <v>54</v>
      </c>
      <c r="B37" s="12">
        <v>90</v>
      </c>
      <c r="C37" s="13">
        <v>44293</v>
      </c>
      <c r="D37" s="13">
        <v>44272</v>
      </c>
      <c r="E37" s="13"/>
      <c r="F37" s="13"/>
      <c r="G37" s="1">
        <f t="shared" si="0"/>
        <v>-21</v>
      </c>
      <c r="H37" s="12">
        <f t="shared" si="1"/>
        <v>-1890</v>
      </c>
    </row>
    <row r="38" spans="1:8">
      <c r="A38" s="19" t="s">
        <v>55</v>
      </c>
      <c r="B38" s="12">
        <v>59</v>
      </c>
      <c r="C38" s="13">
        <v>44286</v>
      </c>
      <c r="D38" s="13">
        <v>44272</v>
      </c>
      <c r="E38" s="13"/>
      <c r="F38" s="13"/>
      <c r="G38" s="1">
        <f t="shared" si="0"/>
        <v>-14</v>
      </c>
      <c r="H38" s="12">
        <f t="shared" si="1"/>
        <v>-826</v>
      </c>
    </row>
    <row r="39" spans="1:8">
      <c r="A39" s="19" t="s">
        <v>56</v>
      </c>
      <c r="B39" s="12">
        <v>1820</v>
      </c>
      <c r="C39" s="13">
        <v>44301</v>
      </c>
      <c r="D39" s="13">
        <v>44279</v>
      </c>
      <c r="E39" s="13"/>
      <c r="F39" s="13"/>
      <c r="G39" s="1">
        <f t="shared" si="0"/>
        <v>-22</v>
      </c>
      <c r="H39" s="12">
        <f t="shared" si="1"/>
        <v>-40040</v>
      </c>
    </row>
    <row r="40" spans="1:8">
      <c r="A40" s="19" t="s">
        <v>57</v>
      </c>
      <c r="B40" s="12">
        <v>1750</v>
      </c>
      <c r="C40" s="13">
        <v>44300</v>
      </c>
      <c r="D40" s="13">
        <v>44279</v>
      </c>
      <c r="E40" s="13"/>
      <c r="F40" s="13"/>
      <c r="G40" s="1">
        <f t="shared" si="0"/>
        <v>-21</v>
      </c>
      <c r="H40" s="12">
        <f t="shared" si="1"/>
        <v>-36750</v>
      </c>
    </row>
    <row r="41" spans="1:8">
      <c r="A41" s="19" t="s">
        <v>58</v>
      </c>
      <c r="B41" s="12">
        <v>507.34</v>
      </c>
      <c r="C41" s="13">
        <v>44303</v>
      </c>
      <c r="D41" s="13">
        <v>44279</v>
      </c>
      <c r="E41" s="13"/>
      <c r="F41" s="13"/>
      <c r="G41" s="1">
        <f t="shared" si="0"/>
        <v>-24</v>
      </c>
      <c r="H41" s="12">
        <f t="shared" si="1"/>
        <v>-12176.16</v>
      </c>
    </row>
    <row r="42" spans="1:8">
      <c r="A42" s="19"/>
      <c r="B42" s="12"/>
      <c r="C42" s="13"/>
      <c r="D42" s="13"/>
      <c r="E42" s="13"/>
      <c r="F42" s="13"/>
      <c r="G42" s="1">
        <f t="shared" si="0"/>
        <v>0</v>
      </c>
      <c r="H42" s="12">
        <f t="shared" si="1"/>
        <v>0</v>
      </c>
    </row>
    <row r="43" spans="1:8">
      <c r="A43" s="19"/>
      <c r="B43" s="12"/>
      <c r="C43" s="13"/>
      <c r="D43" s="13"/>
      <c r="E43" s="13"/>
      <c r="F43" s="13"/>
      <c r="G43" s="1">
        <f t="shared" si="0"/>
        <v>0</v>
      </c>
      <c r="H43" s="12">
        <f t="shared" si="1"/>
        <v>0</v>
      </c>
    </row>
    <row r="44" spans="1:8">
      <c r="A44" s="19"/>
      <c r="B44" s="12"/>
      <c r="C44" s="13"/>
      <c r="D44" s="13"/>
      <c r="E44" s="13"/>
      <c r="F44" s="13"/>
      <c r="G44" s="1">
        <f t="shared" si="0"/>
        <v>0</v>
      </c>
      <c r="H44" s="12">
        <f t="shared" si="1"/>
        <v>0</v>
      </c>
    </row>
    <row r="45" spans="1:8">
      <c r="A45" s="19"/>
      <c r="B45" s="12"/>
      <c r="C45" s="13"/>
      <c r="D45" s="13"/>
      <c r="E45" s="13"/>
      <c r="F45" s="13"/>
      <c r="G45" s="1">
        <f t="shared" si="0"/>
        <v>0</v>
      </c>
      <c r="H45" s="12">
        <f t="shared" si="1"/>
        <v>0</v>
      </c>
    </row>
    <row r="46" spans="1:8">
      <c r="A46" s="19"/>
      <c r="B46" s="12"/>
      <c r="C46" s="13"/>
      <c r="D46" s="13"/>
      <c r="E46" s="13"/>
      <c r="F46" s="13"/>
      <c r="G46" s="1">
        <f t="shared" si="0"/>
        <v>0</v>
      </c>
      <c r="H46" s="12">
        <f t="shared" si="1"/>
        <v>0</v>
      </c>
    </row>
    <row r="47" spans="1:8">
      <c r="A47" s="19"/>
      <c r="B47" s="12"/>
      <c r="C47" s="13"/>
      <c r="D47" s="13"/>
      <c r="E47" s="13"/>
      <c r="F47" s="13"/>
      <c r="G47" s="1">
        <f t="shared" si="0"/>
        <v>0</v>
      </c>
      <c r="H47" s="12">
        <f t="shared" si="1"/>
        <v>0</v>
      </c>
    </row>
    <row r="48" spans="1:8">
      <c r="A48" s="19"/>
      <c r="B48" s="12"/>
      <c r="C48" s="13"/>
      <c r="D48" s="13"/>
      <c r="E48" s="13"/>
      <c r="F48" s="13"/>
      <c r="G48" s="1">
        <f t="shared" si="0"/>
        <v>0</v>
      </c>
      <c r="H48" s="12">
        <f t="shared" si="1"/>
        <v>0</v>
      </c>
    </row>
    <row r="49" spans="1:8">
      <c r="A49" s="19"/>
      <c r="B49" s="12"/>
      <c r="C49" s="13"/>
      <c r="D49" s="13"/>
      <c r="E49" s="13"/>
      <c r="F49" s="13"/>
      <c r="G49" s="1">
        <f t="shared" si="0"/>
        <v>0</v>
      </c>
      <c r="H49" s="12">
        <f t="shared" si="1"/>
        <v>0</v>
      </c>
    </row>
    <row r="50" spans="1:8">
      <c r="A50" s="19"/>
      <c r="B50" s="12"/>
      <c r="C50" s="13"/>
      <c r="D50" s="13"/>
      <c r="E50" s="13"/>
      <c r="F50" s="13"/>
      <c r="G50" s="1">
        <f t="shared" si="0"/>
        <v>0</v>
      </c>
      <c r="H50" s="12">
        <f t="shared" si="1"/>
        <v>0</v>
      </c>
    </row>
    <row r="51" spans="1:8">
      <c r="A51" s="19"/>
      <c r="B51" s="12"/>
      <c r="C51" s="13"/>
      <c r="D51" s="13"/>
      <c r="E51" s="13"/>
      <c r="F51" s="13"/>
      <c r="G51" s="1">
        <f t="shared" si="0"/>
        <v>0</v>
      </c>
      <c r="H51" s="12">
        <f t="shared" si="1"/>
        <v>0</v>
      </c>
    </row>
    <row r="52" spans="1:8">
      <c r="A52" s="19"/>
      <c r="B52" s="12"/>
      <c r="C52" s="13"/>
      <c r="D52" s="13"/>
      <c r="E52" s="13"/>
      <c r="F52" s="13"/>
      <c r="G52" s="1">
        <f t="shared" si="0"/>
        <v>0</v>
      </c>
      <c r="H52" s="12">
        <f t="shared" si="1"/>
        <v>0</v>
      </c>
    </row>
    <row r="53" spans="1:8">
      <c r="A53" s="19"/>
      <c r="B53" s="12"/>
      <c r="C53" s="13"/>
      <c r="D53" s="13"/>
      <c r="E53" s="13"/>
      <c r="F53" s="13"/>
      <c r="G53" s="1">
        <f t="shared" si="0"/>
        <v>0</v>
      </c>
      <c r="H53" s="12">
        <f t="shared" si="1"/>
        <v>0</v>
      </c>
    </row>
    <row r="54" spans="1:8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>
      <c r="A197" s="19"/>
      <c r="B197" s="12"/>
      <c r="C197" s="13"/>
      <c r="D197" s="13"/>
      <c r="E197" s="13"/>
      <c r="F197" s="13"/>
      <c r="G197" s="1">
        <f t="shared" ref="G197:G203" si="6">D197-C197-(F197-E197)</f>
        <v>0</v>
      </c>
      <c r="H197" s="12">
        <f t="shared" ref="H197:H203" si="7">B197*G197</f>
        <v>0</v>
      </c>
    </row>
    <row r="198" spans="1:8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</sheetData>
  <mergeCells count="1">
    <mergeCell ref="E3:F3"/>
  </mergeCells>
  <phoneticPr fontId="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03"/>
  <sheetViews>
    <sheetView workbookViewId="0"/>
  </sheetViews>
  <sheetFormatPr defaultRowHeight="15"/>
  <cols>
    <col min="1" max="1" width="27" customWidth="1"/>
    <col min="2" max="2" width="12.7109375" customWidth="1"/>
    <col min="3" max="3" width="16.140625" bestFit="1" customWidth="1"/>
    <col min="4" max="4" width="15.42578125" bestFit="1" customWidth="1"/>
    <col min="5" max="6" width="15.42578125" customWidth="1"/>
    <col min="7" max="7" width="16.28515625" customWidth="1"/>
    <col min="8" max="8" width="14.28515625" customWidth="1"/>
  </cols>
  <sheetData>
    <row r="1" spans="1:8">
      <c r="B1" s="15">
        <f>SUM(B4:B195)</f>
        <v>27357.750000000004</v>
      </c>
      <c r="C1">
        <f>COUNTA(A4:A203)</f>
        <v>50</v>
      </c>
      <c r="G1" s="16">
        <f>IF(B1&lt;&gt;0,H1/B1,0)</f>
        <v>-17.528372033518835</v>
      </c>
      <c r="H1" s="15">
        <f>SUM(H4:H195)</f>
        <v>-479536.81999999995</v>
      </c>
    </row>
    <row r="3" spans="1:8" s="11" customFormat="1" ht="45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>
      <c r="A4" s="19" t="s">
        <v>59</v>
      </c>
      <c r="B4" s="12">
        <v>104.4</v>
      </c>
      <c r="C4" s="13">
        <v>44286</v>
      </c>
      <c r="D4" s="13">
        <v>44301</v>
      </c>
      <c r="E4" s="13"/>
      <c r="F4" s="13"/>
      <c r="G4" s="1">
        <f>D4-C4-(F4-E4)</f>
        <v>15</v>
      </c>
      <c r="H4" s="12">
        <f>B4*G4</f>
        <v>1566</v>
      </c>
    </row>
    <row r="5" spans="1:8">
      <c r="A5" s="19" t="s">
        <v>60</v>
      </c>
      <c r="B5" s="12">
        <v>6393</v>
      </c>
      <c r="C5" s="13">
        <v>44310</v>
      </c>
      <c r="D5" s="13">
        <v>44301</v>
      </c>
      <c r="E5" s="13"/>
      <c r="F5" s="13"/>
      <c r="G5" s="1">
        <f t="shared" ref="G5:G68" si="0">D5-C5-(F5-E5)</f>
        <v>-9</v>
      </c>
      <c r="H5" s="12">
        <f t="shared" ref="H5:H68" si="1">B5*G5</f>
        <v>-57537</v>
      </c>
    </row>
    <row r="6" spans="1:8">
      <c r="A6" s="19" t="s">
        <v>61</v>
      </c>
      <c r="B6" s="12">
        <v>217.7</v>
      </c>
      <c r="C6" s="13">
        <v>44310</v>
      </c>
      <c r="D6" s="13">
        <v>44301</v>
      </c>
      <c r="E6" s="13"/>
      <c r="F6" s="13"/>
      <c r="G6" s="1">
        <f t="shared" si="0"/>
        <v>-9</v>
      </c>
      <c r="H6" s="12">
        <f t="shared" si="1"/>
        <v>-1959.3</v>
      </c>
    </row>
    <row r="7" spans="1:8">
      <c r="A7" s="19" t="s">
        <v>62</v>
      </c>
      <c r="B7" s="12">
        <v>253.14</v>
      </c>
      <c r="C7" s="13">
        <v>44314</v>
      </c>
      <c r="D7" s="13">
        <v>44301</v>
      </c>
      <c r="E7" s="13"/>
      <c r="F7" s="13"/>
      <c r="G7" s="1">
        <f t="shared" si="0"/>
        <v>-13</v>
      </c>
      <c r="H7" s="12">
        <f t="shared" si="1"/>
        <v>-3290.8199999999997</v>
      </c>
    </row>
    <row r="8" spans="1:8">
      <c r="A8" s="19" t="s">
        <v>63</v>
      </c>
      <c r="B8" s="12">
        <v>206.93</v>
      </c>
      <c r="C8" s="13">
        <v>44322</v>
      </c>
      <c r="D8" s="13">
        <v>44301</v>
      </c>
      <c r="E8" s="13"/>
      <c r="F8" s="13"/>
      <c r="G8" s="1">
        <f t="shared" si="0"/>
        <v>-21</v>
      </c>
      <c r="H8" s="12">
        <f t="shared" si="1"/>
        <v>-4345.53</v>
      </c>
    </row>
    <row r="9" spans="1:8">
      <c r="A9" s="19" t="s">
        <v>64</v>
      </c>
      <c r="B9" s="12">
        <v>302.98</v>
      </c>
      <c r="C9" s="13">
        <v>44322</v>
      </c>
      <c r="D9" s="13">
        <v>44301</v>
      </c>
      <c r="E9" s="13"/>
      <c r="F9" s="13"/>
      <c r="G9" s="1">
        <f t="shared" si="0"/>
        <v>-21</v>
      </c>
      <c r="H9" s="12">
        <f t="shared" si="1"/>
        <v>-6362.58</v>
      </c>
    </row>
    <row r="10" spans="1:8">
      <c r="A10" s="19" t="s">
        <v>65</v>
      </c>
      <c r="B10" s="12">
        <v>1254.1300000000001</v>
      </c>
      <c r="C10" s="13">
        <v>44324</v>
      </c>
      <c r="D10" s="13">
        <v>44301</v>
      </c>
      <c r="E10" s="13"/>
      <c r="F10" s="13"/>
      <c r="G10" s="1">
        <f t="shared" si="0"/>
        <v>-23</v>
      </c>
      <c r="H10" s="12">
        <f t="shared" si="1"/>
        <v>-28844.99</v>
      </c>
    </row>
    <row r="11" spans="1:8">
      <c r="A11" s="19" t="s">
        <v>66</v>
      </c>
      <c r="B11" s="12">
        <v>364.94</v>
      </c>
      <c r="C11" s="13">
        <v>44324</v>
      </c>
      <c r="D11" s="13">
        <v>44301</v>
      </c>
      <c r="E11" s="13"/>
      <c r="F11" s="13"/>
      <c r="G11" s="1">
        <f t="shared" si="0"/>
        <v>-23</v>
      </c>
      <c r="H11" s="12">
        <f t="shared" si="1"/>
        <v>-8393.6200000000008</v>
      </c>
    </row>
    <row r="12" spans="1:8">
      <c r="A12" s="19" t="s">
        <v>67</v>
      </c>
      <c r="B12" s="12">
        <v>59.28</v>
      </c>
      <c r="C12" s="13">
        <v>44324</v>
      </c>
      <c r="D12" s="13">
        <v>44301</v>
      </c>
      <c r="E12" s="13"/>
      <c r="F12" s="13"/>
      <c r="G12" s="1">
        <f t="shared" si="0"/>
        <v>-23</v>
      </c>
      <c r="H12" s="12">
        <f t="shared" si="1"/>
        <v>-1363.44</v>
      </c>
    </row>
    <row r="13" spans="1:8">
      <c r="A13" s="19" t="s">
        <v>68</v>
      </c>
      <c r="B13" s="12">
        <v>155.18</v>
      </c>
      <c r="C13" s="13">
        <v>44330</v>
      </c>
      <c r="D13" s="13">
        <v>44301</v>
      </c>
      <c r="E13" s="13"/>
      <c r="F13" s="13"/>
      <c r="G13" s="1">
        <f t="shared" si="0"/>
        <v>-29</v>
      </c>
      <c r="H13" s="12">
        <f t="shared" si="1"/>
        <v>-4500.22</v>
      </c>
    </row>
    <row r="14" spans="1:8">
      <c r="A14" s="19" t="s">
        <v>69</v>
      </c>
      <c r="B14" s="12">
        <v>652.36</v>
      </c>
      <c r="C14" s="13">
        <v>44330</v>
      </c>
      <c r="D14" s="13">
        <v>44301</v>
      </c>
      <c r="E14" s="13"/>
      <c r="F14" s="13"/>
      <c r="G14" s="1">
        <f t="shared" si="0"/>
        <v>-29</v>
      </c>
      <c r="H14" s="12">
        <f t="shared" si="1"/>
        <v>-18918.439999999999</v>
      </c>
    </row>
    <row r="15" spans="1:8">
      <c r="A15" s="19" t="s">
        <v>70</v>
      </c>
      <c r="B15" s="12">
        <v>221.15</v>
      </c>
      <c r="C15" s="13">
        <v>44330</v>
      </c>
      <c r="D15" s="13">
        <v>44301</v>
      </c>
      <c r="E15" s="13"/>
      <c r="F15" s="13"/>
      <c r="G15" s="1">
        <f t="shared" si="0"/>
        <v>-29</v>
      </c>
      <c r="H15" s="12">
        <f t="shared" si="1"/>
        <v>-6413.35</v>
      </c>
    </row>
    <row r="16" spans="1:8">
      <c r="A16" s="19" t="s">
        <v>71</v>
      </c>
      <c r="B16" s="12">
        <v>119.72</v>
      </c>
      <c r="C16" s="13">
        <v>44335</v>
      </c>
      <c r="D16" s="13">
        <v>44313</v>
      </c>
      <c r="E16" s="13"/>
      <c r="F16" s="13"/>
      <c r="G16" s="1">
        <f t="shared" si="0"/>
        <v>-22</v>
      </c>
      <c r="H16" s="12">
        <f t="shared" si="1"/>
        <v>-2633.84</v>
      </c>
    </row>
    <row r="17" spans="1:8">
      <c r="A17" s="19" t="s">
        <v>72</v>
      </c>
      <c r="B17" s="12">
        <v>59.04</v>
      </c>
      <c r="C17" s="13">
        <v>44335</v>
      </c>
      <c r="D17" s="13">
        <v>44313</v>
      </c>
      <c r="E17" s="13"/>
      <c r="F17" s="13"/>
      <c r="G17" s="1">
        <f t="shared" si="0"/>
        <v>-22</v>
      </c>
      <c r="H17" s="12">
        <f t="shared" si="1"/>
        <v>-1298.8799999999999</v>
      </c>
    </row>
    <row r="18" spans="1:8">
      <c r="A18" s="19" t="s">
        <v>73</v>
      </c>
      <c r="B18" s="12">
        <v>135.78</v>
      </c>
      <c r="C18" s="13">
        <v>44335</v>
      </c>
      <c r="D18" s="13">
        <v>44313</v>
      </c>
      <c r="E18" s="13"/>
      <c r="F18" s="13"/>
      <c r="G18" s="1">
        <f t="shared" si="0"/>
        <v>-22</v>
      </c>
      <c r="H18" s="12">
        <f t="shared" si="1"/>
        <v>-2987.16</v>
      </c>
    </row>
    <row r="19" spans="1:8">
      <c r="A19" s="19" t="s">
        <v>74</v>
      </c>
      <c r="B19" s="12">
        <v>3.98</v>
      </c>
      <c r="C19" s="13">
        <v>44335</v>
      </c>
      <c r="D19" s="13">
        <v>44313</v>
      </c>
      <c r="E19" s="13"/>
      <c r="F19" s="13"/>
      <c r="G19" s="1">
        <f t="shared" si="0"/>
        <v>-22</v>
      </c>
      <c r="H19" s="12">
        <f t="shared" si="1"/>
        <v>-87.56</v>
      </c>
    </row>
    <row r="20" spans="1:8">
      <c r="A20" s="19" t="s">
        <v>75</v>
      </c>
      <c r="B20" s="12">
        <v>110</v>
      </c>
      <c r="C20" s="13">
        <v>44335</v>
      </c>
      <c r="D20" s="13">
        <v>44313</v>
      </c>
      <c r="E20" s="13"/>
      <c r="F20" s="13"/>
      <c r="G20" s="1">
        <f t="shared" si="0"/>
        <v>-22</v>
      </c>
      <c r="H20" s="12">
        <f t="shared" si="1"/>
        <v>-2420</v>
      </c>
    </row>
    <row r="21" spans="1:8">
      <c r="A21" s="19" t="s">
        <v>76</v>
      </c>
      <c r="B21" s="12">
        <v>3.98</v>
      </c>
      <c r="C21" s="13">
        <v>44336</v>
      </c>
      <c r="D21" s="13">
        <v>44313</v>
      </c>
      <c r="E21" s="13"/>
      <c r="F21" s="13"/>
      <c r="G21" s="1">
        <f t="shared" si="0"/>
        <v>-23</v>
      </c>
      <c r="H21" s="12">
        <f t="shared" si="1"/>
        <v>-91.54</v>
      </c>
    </row>
    <row r="22" spans="1:8">
      <c r="A22" s="19" t="s">
        <v>77</v>
      </c>
      <c r="B22" s="12">
        <v>110</v>
      </c>
      <c r="C22" s="13">
        <v>44336</v>
      </c>
      <c r="D22" s="13">
        <v>44313</v>
      </c>
      <c r="E22" s="13"/>
      <c r="F22" s="13"/>
      <c r="G22" s="1">
        <f t="shared" si="0"/>
        <v>-23</v>
      </c>
      <c r="H22" s="12">
        <f t="shared" si="1"/>
        <v>-2530</v>
      </c>
    </row>
    <row r="23" spans="1:8">
      <c r="A23" s="19" t="s">
        <v>78</v>
      </c>
      <c r="B23" s="12">
        <v>10.27</v>
      </c>
      <c r="C23" s="13">
        <v>44338</v>
      </c>
      <c r="D23" s="13">
        <v>44313</v>
      </c>
      <c r="E23" s="13"/>
      <c r="F23" s="13"/>
      <c r="G23" s="1">
        <f t="shared" si="0"/>
        <v>-25</v>
      </c>
      <c r="H23" s="12">
        <f t="shared" si="1"/>
        <v>-256.75</v>
      </c>
    </row>
    <row r="24" spans="1:8">
      <c r="A24" s="19" t="s">
        <v>79</v>
      </c>
      <c r="B24" s="12">
        <v>83.52</v>
      </c>
      <c r="C24" s="13">
        <v>44342</v>
      </c>
      <c r="D24" s="13">
        <v>44337</v>
      </c>
      <c r="E24" s="13"/>
      <c r="F24" s="13"/>
      <c r="G24" s="1">
        <f t="shared" si="0"/>
        <v>-5</v>
      </c>
      <c r="H24" s="12">
        <f t="shared" si="1"/>
        <v>-417.59999999999997</v>
      </c>
    </row>
    <row r="25" spans="1:8">
      <c r="A25" s="19" t="s">
        <v>80</v>
      </c>
      <c r="B25" s="12">
        <v>984</v>
      </c>
      <c r="C25" s="13">
        <v>44343</v>
      </c>
      <c r="D25" s="13">
        <v>44337</v>
      </c>
      <c r="E25" s="13"/>
      <c r="F25" s="13"/>
      <c r="G25" s="1">
        <f t="shared" si="0"/>
        <v>-6</v>
      </c>
      <c r="H25" s="12">
        <f t="shared" si="1"/>
        <v>-5904</v>
      </c>
    </row>
    <row r="26" spans="1:8">
      <c r="A26" s="19" t="s">
        <v>81</v>
      </c>
      <c r="B26" s="12">
        <v>200</v>
      </c>
      <c r="C26" s="13">
        <v>44344</v>
      </c>
      <c r="D26" s="13">
        <v>44337</v>
      </c>
      <c r="E26" s="13"/>
      <c r="F26" s="13"/>
      <c r="G26" s="1">
        <f t="shared" si="0"/>
        <v>-7</v>
      </c>
      <c r="H26" s="12">
        <f t="shared" si="1"/>
        <v>-1400</v>
      </c>
    </row>
    <row r="27" spans="1:8">
      <c r="A27" s="19" t="s">
        <v>82</v>
      </c>
      <c r="B27" s="12">
        <v>1530</v>
      </c>
      <c r="C27" s="13">
        <v>44344</v>
      </c>
      <c r="D27" s="13">
        <v>44337</v>
      </c>
      <c r="E27" s="13"/>
      <c r="F27" s="13"/>
      <c r="G27" s="1">
        <f t="shared" si="0"/>
        <v>-7</v>
      </c>
      <c r="H27" s="12">
        <f t="shared" si="1"/>
        <v>-10710</v>
      </c>
    </row>
    <row r="28" spans="1:8">
      <c r="A28" s="19" t="s">
        <v>83</v>
      </c>
      <c r="B28" s="12">
        <v>57</v>
      </c>
      <c r="C28" s="13">
        <v>44344</v>
      </c>
      <c r="D28" s="13">
        <v>44337</v>
      </c>
      <c r="E28" s="13"/>
      <c r="F28" s="13"/>
      <c r="G28" s="1">
        <f t="shared" si="0"/>
        <v>-7</v>
      </c>
      <c r="H28" s="12">
        <f t="shared" si="1"/>
        <v>-399</v>
      </c>
    </row>
    <row r="29" spans="1:8">
      <c r="A29" s="19" t="s">
        <v>84</v>
      </c>
      <c r="B29" s="12">
        <v>215.7</v>
      </c>
      <c r="C29" s="13">
        <v>44350</v>
      </c>
      <c r="D29" s="13">
        <v>44337</v>
      </c>
      <c r="E29" s="13"/>
      <c r="F29" s="13"/>
      <c r="G29" s="1">
        <f t="shared" si="0"/>
        <v>-13</v>
      </c>
      <c r="H29" s="12">
        <f t="shared" si="1"/>
        <v>-2804.1</v>
      </c>
    </row>
    <row r="30" spans="1:8">
      <c r="A30" s="19" t="s">
        <v>85</v>
      </c>
      <c r="B30" s="12">
        <v>56</v>
      </c>
      <c r="C30" s="13">
        <v>44356</v>
      </c>
      <c r="D30" s="13">
        <v>44337</v>
      </c>
      <c r="E30" s="13"/>
      <c r="F30" s="13"/>
      <c r="G30" s="1">
        <f t="shared" si="0"/>
        <v>-19</v>
      </c>
      <c r="H30" s="12">
        <f t="shared" si="1"/>
        <v>-1064</v>
      </c>
    </row>
    <row r="31" spans="1:8">
      <c r="A31" s="19" t="s">
        <v>86</v>
      </c>
      <c r="B31" s="12">
        <v>488.15</v>
      </c>
      <c r="C31" s="13">
        <v>44350</v>
      </c>
      <c r="D31" s="13">
        <v>44337</v>
      </c>
      <c r="E31" s="13"/>
      <c r="F31" s="13"/>
      <c r="G31" s="1">
        <f t="shared" si="0"/>
        <v>-13</v>
      </c>
      <c r="H31" s="12">
        <f t="shared" si="1"/>
        <v>-6345.95</v>
      </c>
    </row>
    <row r="32" spans="1:8">
      <c r="A32" s="19" t="s">
        <v>87</v>
      </c>
      <c r="B32" s="12">
        <v>164.02</v>
      </c>
      <c r="C32" s="13">
        <v>44356</v>
      </c>
      <c r="D32" s="13">
        <v>44337</v>
      </c>
      <c r="E32" s="13"/>
      <c r="F32" s="13"/>
      <c r="G32" s="1">
        <f t="shared" si="0"/>
        <v>-19</v>
      </c>
      <c r="H32" s="12">
        <f t="shared" si="1"/>
        <v>-3116.38</v>
      </c>
    </row>
    <row r="33" spans="1:8">
      <c r="A33" s="19" t="s">
        <v>88</v>
      </c>
      <c r="B33" s="12">
        <v>99.45</v>
      </c>
      <c r="C33" s="13">
        <v>44356</v>
      </c>
      <c r="D33" s="13">
        <v>44337</v>
      </c>
      <c r="E33" s="13"/>
      <c r="F33" s="13"/>
      <c r="G33" s="1">
        <f t="shared" si="0"/>
        <v>-19</v>
      </c>
      <c r="H33" s="12">
        <f t="shared" si="1"/>
        <v>-1889.55</v>
      </c>
    </row>
    <row r="34" spans="1:8">
      <c r="A34" s="19" t="s">
        <v>89</v>
      </c>
      <c r="B34" s="12">
        <v>76.5</v>
      </c>
      <c r="C34" s="13">
        <v>44357</v>
      </c>
      <c r="D34" s="13">
        <v>44337</v>
      </c>
      <c r="E34" s="13"/>
      <c r="F34" s="13"/>
      <c r="G34" s="1">
        <f t="shared" si="0"/>
        <v>-20</v>
      </c>
      <c r="H34" s="12">
        <f t="shared" si="1"/>
        <v>-1530</v>
      </c>
    </row>
    <row r="35" spans="1:8">
      <c r="A35" s="19" t="s">
        <v>90</v>
      </c>
      <c r="B35" s="12">
        <v>500</v>
      </c>
      <c r="C35" s="13">
        <v>44356</v>
      </c>
      <c r="D35" s="13">
        <v>44337</v>
      </c>
      <c r="E35" s="13"/>
      <c r="F35" s="13"/>
      <c r="G35" s="1">
        <f t="shared" si="0"/>
        <v>-19</v>
      </c>
      <c r="H35" s="12">
        <f t="shared" si="1"/>
        <v>-9500</v>
      </c>
    </row>
    <row r="36" spans="1:8">
      <c r="A36" s="19" t="s">
        <v>91</v>
      </c>
      <c r="B36" s="12">
        <v>65</v>
      </c>
      <c r="C36" s="13">
        <v>44365</v>
      </c>
      <c r="D36" s="13">
        <v>44337</v>
      </c>
      <c r="E36" s="13"/>
      <c r="F36" s="13"/>
      <c r="G36" s="1">
        <f t="shared" si="0"/>
        <v>-28</v>
      </c>
      <c r="H36" s="12">
        <f t="shared" si="1"/>
        <v>-1820</v>
      </c>
    </row>
    <row r="37" spans="1:8">
      <c r="A37" s="19" t="s">
        <v>92</v>
      </c>
      <c r="B37" s="12">
        <v>53.09</v>
      </c>
      <c r="C37" s="13">
        <v>44365</v>
      </c>
      <c r="D37" s="13">
        <v>44337</v>
      </c>
      <c r="E37" s="13"/>
      <c r="F37" s="13"/>
      <c r="G37" s="1">
        <f t="shared" si="0"/>
        <v>-28</v>
      </c>
      <c r="H37" s="12">
        <f t="shared" si="1"/>
        <v>-1486.52</v>
      </c>
    </row>
    <row r="38" spans="1:8">
      <c r="A38" s="19" t="s">
        <v>93</v>
      </c>
      <c r="B38" s="12">
        <v>53.47</v>
      </c>
      <c r="C38" s="13">
        <v>44365</v>
      </c>
      <c r="D38" s="13">
        <v>44337</v>
      </c>
      <c r="E38" s="13"/>
      <c r="F38" s="13"/>
      <c r="G38" s="1">
        <f t="shared" si="0"/>
        <v>-28</v>
      </c>
      <c r="H38" s="12">
        <f t="shared" si="1"/>
        <v>-1497.1599999999999</v>
      </c>
    </row>
    <row r="39" spans="1:8">
      <c r="A39" s="19" t="s">
        <v>94</v>
      </c>
      <c r="B39" s="12">
        <v>328.11</v>
      </c>
      <c r="C39" s="13">
        <v>44365</v>
      </c>
      <c r="D39" s="13">
        <v>44337</v>
      </c>
      <c r="E39" s="13"/>
      <c r="F39" s="13"/>
      <c r="G39" s="1">
        <f t="shared" si="0"/>
        <v>-28</v>
      </c>
      <c r="H39" s="12">
        <f t="shared" si="1"/>
        <v>-9187.08</v>
      </c>
    </row>
    <row r="40" spans="1:8">
      <c r="A40" s="19" t="s">
        <v>95</v>
      </c>
      <c r="B40" s="12">
        <v>60</v>
      </c>
      <c r="C40" s="13">
        <v>44366</v>
      </c>
      <c r="D40" s="13">
        <v>44337</v>
      </c>
      <c r="E40" s="13"/>
      <c r="F40" s="13"/>
      <c r="G40" s="1">
        <f t="shared" si="0"/>
        <v>-29</v>
      </c>
      <c r="H40" s="12">
        <f t="shared" si="1"/>
        <v>-1740</v>
      </c>
    </row>
    <row r="41" spans="1:8">
      <c r="A41" s="19" t="s">
        <v>96</v>
      </c>
      <c r="B41" s="12">
        <v>24</v>
      </c>
      <c r="C41" s="13">
        <v>44342</v>
      </c>
      <c r="D41" s="13">
        <v>44347</v>
      </c>
      <c r="E41" s="13"/>
      <c r="F41" s="13"/>
      <c r="G41" s="1">
        <f t="shared" si="0"/>
        <v>5</v>
      </c>
      <c r="H41" s="12">
        <f t="shared" si="1"/>
        <v>120</v>
      </c>
    </row>
    <row r="42" spans="1:8">
      <c r="A42" s="19" t="s">
        <v>97</v>
      </c>
      <c r="B42" s="12">
        <v>365.76</v>
      </c>
      <c r="C42" s="13">
        <v>44373</v>
      </c>
      <c r="D42" s="13">
        <v>44347</v>
      </c>
      <c r="E42" s="13"/>
      <c r="F42" s="13"/>
      <c r="G42" s="1">
        <f t="shared" si="0"/>
        <v>-26</v>
      </c>
      <c r="H42" s="12">
        <f t="shared" si="1"/>
        <v>-9509.76</v>
      </c>
    </row>
    <row r="43" spans="1:8">
      <c r="A43" s="19" t="s">
        <v>98</v>
      </c>
      <c r="B43" s="12">
        <v>3750</v>
      </c>
      <c r="C43" s="13">
        <v>44387</v>
      </c>
      <c r="D43" s="13">
        <v>44369</v>
      </c>
      <c r="E43" s="13"/>
      <c r="F43" s="13"/>
      <c r="G43" s="1">
        <f t="shared" si="0"/>
        <v>-18</v>
      </c>
      <c r="H43" s="12">
        <f t="shared" si="1"/>
        <v>-67500</v>
      </c>
    </row>
    <row r="44" spans="1:8">
      <c r="A44" s="19" t="s">
        <v>99</v>
      </c>
      <c r="B44" s="12">
        <v>2500</v>
      </c>
      <c r="C44" s="13">
        <v>44387</v>
      </c>
      <c r="D44" s="13">
        <v>44369</v>
      </c>
      <c r="E44" s="13"/>
      <c r="F44" s="13"/>
      <c r="G44" s="1">
        <f t="shared" si="0"/>
        <v>-18</v>
      </c>
      <c r="H44" s="12">
        <f t="shared" si="1"/>
        <v>-45000</v>
      </c>
    </row>
    <row r="45" spans="1:8">
      <c r="A45" s="19" t="s">
        <v>100</v>
      </c>
      <c r="B45" s="12">
        <v>33.56</v>
      </c>
      <c r="C45" s="13">
        <v>44377</v>
      </c>
      <c r="D45" s="13">
        <v>44369</v>
      </c>
      <c r="E45" s="13"/>
      <c r="F45" s="13"/>
      <c r="G45" s="1">
        <f t="shared" si="0"/>
        <v>-8</v>
      </c>
      <c r="H45" s="12">
        <f t="shared" si="1"/>
        <v>-268.48</v>
      </c>
    </row>
    <row r="46" spans="1:8">
      <c r="A46" s="19" t="s">
        <v>101</v>
      </c>
      <c r="B46" s="12">
        <v>70</v>
      </c>
      <c r="C46" s="13">
        <v>44377</v>
      </c>
      <c r="D46" s="13">
        <v>44369</v>
      </c>
      <c r="E46" s="13"/>
      <c r="F46" s="13"/>
      <c r="G46" s="1">
        <f t="shared" si="0"/>
        <v>-8</v>
      </c>
      <c r="H46" s="12">
        <f t="shared" si="1"/>
        <v>-560</v>
      </c>
    </row>
    <row r="47" spans="1:8">
      <c r="A47" s="19" t="s">
        <v>102</v>
      </c>
      <c r="B47" s="12">
        <v>98.72</v>
      </c>
      <c r="C47" s="13">
        <v>44377</v>
      </c>
      <c r="D47" s="13">
        <v>44369</v>
      </c>
      <c r="E47" s="13"/>
      <c r="F47" s="13"/>
      <c r="G47" s="1">
        <f t="shared" si="0"/>
        <v>-8</v>
      </c>
      <c r="H47" s="12">
        <f t="shared" si="1"/>
        <v>-789.76</v>
      </c>
    </row>
    <row r="48" spans="1:8">
      <c r="A48" s="19" t="s">
        <v>103</v>
      </c>
      <c r="B48" s="12">
        <v>135.78</v>
      </c>
      <c r="C48" s="13">
        <v>44398</v>
      </c>
      <c r="D48" s="13">
        <v>44369</v>
      </c>
      <c r="E48" s="13"/>
      <c r="F48" s="13"/>
      <c r="G48" s="1">
        <f t="shared" si="0"/>
        <v>-29</v>
      </c>
      <c r="H48" s="12">
        <f t="shared" si="1"/>
        <v>-3937.62</v>
      </c>
    </row>
    <row r="49" spans="1:8">
      <c r="A49" s="19" t="s">
        <v>104</v>
      </c>
      <c r="B49" s="12">
        <v>110</v>
      </c>
      <c r="C49" s="13">
        <v>44398</v>
      </c>
      <c r="D49" s="13">
        <v>44369</v>
      </c>
      <c r="E49" s="13"/>
      <c r="F49" s="13"/>
      <c r="G49" s="1">
        <f t="shared" si="0"/>
        <v>-29</v>
      </c>
      <c r="H49" s="12">
        <f t="shared" si="1"/>
        <v>-3190</v>
      </c>
    </row>
    <row r="50" spans="1:8">
      <c r="A50" s="19" t="s">
        <v>105</v>
      </c>
      <c r="B50" s="12">
        <v>3.98</v>
      </c>
      <c r="C50" s="13">
        <v>44398</v>
      </c>
      <c r="D50" s="13">
        <v>44369</v>
      </c>
      <c r="E50" s="13"/>
      <c r="F50" s="13"/>
      <c r="G50" s="1">
        <f t="shared" si="0"/>
        <v>-29</v>
      </c>
      <c r="H50" s="12">
        <f t="shared" si="1"/>
        <v>-115.42</v>
      </c>
    </row>
    <row r="51" spans="1:8">
      <c r="A51" s="19" t="s">
        <v>106</v>
      </c>
      <c r="B51" s="12">
        <v>3.98</v>
      </c>
      <c r="C51" s="13">
        <v>44398</v>
      </c>
      <c r="D51" s="13">
        <v>44369</v>
      </c>
      <c r="E51" s="13"/>
      <c r="F51" s="13"/>
      <c r="G51" s="1">
        <f t="shared" si="0"/>
        <v>-29</v>
      </c>
      <c r="H51" s="12">
        <f t="shared" si="1"/>
        <v>-115.42</v>
      </c>
    </row>
    <row r="52" spans="1:8">
      <c r="A52" s="19" t="s">
        <v>107</v>
      </c>
      <c r="B52" s="12">
        <v>110</v>
      </c>
      <c r="C52" s="13">
        <v>44398</v>
      </c>
      <c r="D52" s="13">
        <v>44369</v>
      </c>
      <c r="E52" s="13"/>
      <c r="F52" s="13"/>
      <c r="G52" s="1">
        <f t="shared" si="0"/>
        <v>-29</v>
      </c>
      <c r="H52" s="12">
        <f t="shared" si="1"/>
        <v>-3190</v>
      </c>
    </row>
    <row r="53" spans="1:8">
      <c r="A53" s="19" t="s">
        <v>108</v>
      </c>
      <c r="B53" s="12">
        <v>4400</v>
      </c>
      <c r="C53" s="13">
        <v>44399</v>
      </c>
      <c r="D53" s="13">
        <v>44369</v>
      </c>
      <c r="E53" s="13"/>
      <c r="F53" s="13"/>
      <c r="G53" s="1">
        <f t="shared" si="0"/>
        <v>-30</v>
      </c>
      <c r="H53" s="12">
        <f t="shared" si="1"/>
        <v>-132000</v>
      </c>
    </row>
    <row r="54" spans="1:8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>
      <c r="A197" s="19"/>
      <c r="B197" s="12"/>
      <c r="C197" s="13"/>
      <c r="D197" s="13"/>
      <c r="E197" s="13"/>
      <c r="F197" s="13"/>
      <c r="G197" s="1">
        <f t="shared" ref="G197:G203" si="6">D197-C197-(F197-E197)</f>
        <v>0</v>
      </c>
      <c r="H197" s="12">
        <f t="shared" ref="H197:H203" si="7">B197*G197</f>
        <v>0</v>
      </c>
    </row>
    <row r="198" spans="1:8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</sheetData>
  <mergeCells count="1">
    <mergeCell ref="E3:F3"/>
  </mergeCells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03"/>
  <sheetViews>
    <sheetView workbookViewId="0"/>
  </sheetViews>
  <sheetFormatPr defaultRowHeight="15"/>
  <cols>
    <col min="1" max="1" width="27" customWidth="1"/>
    <col min="2" max="2" width="12.7109375" customWidth="1"/>
    <col min="3" max="3" width="16.140625" bestFit="1" customWidth="1"/>
    <col min="4" max="4" width="15.42578125" bestFit="1" customWidth="1"/>
    <col min="5" max="6" width="15.42578125" customWidth="1"/>
    <col min="7" max="7" width="16.28515625" customWidth="1"/>
    <col min="8" max="8" width="14.28515625" customWidth="1"/>
  </cols>
  <sheetData>
    <row r="1" spans="1:8">
      <c r="B1" s="15">
        <f>SUM(B4:B195)</f>
        <v>16332.77</v>
      </c>
      <c r="C1">
        <f>COUNTA(A4:A203)</f>
        <v>39</v>
      </c>
      <c r="G1" s="16">
        <f>IF(B1&lt;&gt;0,H1/B1,0)</f>
        <v>-22.569881287742376</v>
      </c>
      <c r="H1" s="15">
        <f>SUM(H4:H195)</f>
        <v>-368628.68000000005</v>
      </c>
    </row>
    <row r="3" spans="1:8" s="11" customFormat="1" ht="45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>
      <c r="A4" s="19" t="s">
        <v>109</v>
      </c>
      <c r="B4" s="12">
        <v>24</v>
      </c>
      <c r="C4" s="13">
        <v>44405</v>
      </c>
      <c r="D4" s="13">
        <v>44386</v>
      </c>
      <c r="E4" s="13"/>
      <c r="F4" s="13"/>
      <c r="G4" s="1">
        <f>D4-C4-(F4-E4)</f>
        <v>-19</v>
      </c>
      <c r="H4" s="12">
        <f>B4*G4</f>
        <v>-456</v>
      </c>
    </row>
    <row r="5" spans="1:8">
      <c r="A5" s="19" t="s">
        <v>110</v>
      </c>
      <c r="B5" s="12">
        <v>1051.6400000000001</v>
      </c>
      <c r="C5" s="13">
        <v>44436</v>
      </c>
      <c r="D5" s="13">
        <v>44386</v>
      </c>
      <c r="E5" s="13"/>
      <c r="F5" s="13"/>
      <c r="G5" s="1">
        <f t="shared" ref="G5:G68" si="0">D5-C5-(F5-E5)</f>
        <v>-50</v>
      </c>
      <c r="H5" s="12">
        <f t="shared" ref="H5:H68" si="1">B5*G5</f>
        <v>-52582.000000000007</v>
      </c>
    </row>
    <row r="6" spans="1:8">
      <c r="A6" s="19" t="s">
        <v>111</v>
      </c>
      <c r="B6" s="12">
        <v>100.82</v>
      </c>
      <c r="C6" s="13">
        <v>44436</v>
      </c>
      <c r="D6" s="13">
        <v>44386</v>
      </c>
      <c r="E6" s="13"/>
      <c r="F6" s="13"/>
      <c r="G6" s="1">
        <f t="shared" si="0"/>
        <v>-50</v>
      </c>
      <c r="H6" s="12">
        <f t="shared" si="1"/>
        <v>-5041</v>
      </c>
    </row>
    <row r="7" spans="1:8">
      <c r="A7" s="19" t="s">
        <v>112</v>
      </c>
      <c r="B7" s="12">
        <v>400</v>
      </c>
      <c r="C7" s="13">
        <v>44407</v>
      </c>
      <c r="D7" s="13">
        <v>44386</v>
      </c>
      <c r="E7" s="13"/>
      <c r="F7" s="13"/>
      <c r="G7" s="1">
        <f t="shared" si="0"/>
        <v>-21</v>
      </c>
      <c r="H7" s="12">
        <f t="shared" si="1"/>
        <v>-8400</v>
      </c>
    </row>
    <row r="8" spans="1:8">
      <c r="A8" s="19" t="s">
        <v>113</v>
      </c>
      <c r="B8" s="12">
        <v>1904.76</v>
      </c>
      <c r="C8" s="13">
        <v>44407</v>
      </c>
      <c r="D8" s="13">
        <v>44386</v>
      </c>
      <c r="E8" s="13"/>
      <c r="F8" s="13"/>
      <c r="G8" s="1">
        <f t="shared" si="0"/>
        <v>-21</v>
      </c>
      <c r="H8" s="12">
        <f t="shared" si="1"/>
        <v>-39999.96</v>
      </c>
    </row>
    <row r="9" spans="1:8">
      <c r="A9" s="19" t="s">
        <v>114</v>
      </c>
      <c r="B9" s="12">
        <v>475.34</v>
      </c>
      <c r="C9" s="13">
        <v>44412</v>
      </c>
      <c r="D9" s="13">
        <v>44386</v>
      </c>
      <c r="E9" s="13"/>
      <c r="F9" s="13"/>
      <c r="G9" s="1">
        <f t="shared" si="0"/>
        <v>-26</v>
      </c>
      <c r="H9" s="12">
        <f t="shared" si="1"/>
        <v>-12358.84</v>
      </c>
    </row>
    <row r="10" spans="1:8">
      <c r="A10" s="19" t="s">
        <v>115</v>
      </c>
      <c r="B10" s="12">
        <v>1113.75</v>
      </c>
      <c r="C10" s="13">
        <v>44412</v>
      </c>
      <c r="D10" s="13">
        <v>44386</v>
      </c>
      <c r="E10" s="13"/>
      <c r="F10" s="13"/>
      <c r="G10" s="1">
        <f t="shared" si="0"/>
        <v>-26</v>
      </c>
      <c r="H10" s="12">
        <f t="shared" si="1"/>
        <v>-28957.5</v>
      </c>
    </row>
    <row r="11" spans="1:8">
      <c r="A11" s="19" t="s">
        <v>116</v>
      </c>
      <c r="B11" s="12">
        <v>1118.7</v>
      </c>
      <c r="C11" s="13">
        <v>44412</v>
      </c>
      <c r="D11" s="13">
        <v>44386</v>
      </c>
      <c r="E11" s="13"/>
      <c r="F11" s="13"/>
      <c r="G11" s="1">
        <f t="shared" si="0"/>
        <v>-26</v>
      </c>
      <c r="H11" s="12">
        <f t="shared" si="1"/>
        <v>-29086.2</v>
      </c>
    </row>
    <row r="12" spans="1:8">
      <c r="A12" s="19" t="s">
        <v>117</v>
      </c>
      <c r="B12" s="12">
        <v>116.62</v>
      </c>
      <c r="C12" s="13">
        <v>44415</v>
      </c>
      <c r="D12" s="13">
        <v>44386</v>
      </c>
      <c r="E12" s="13"/>
      <c r="F12" s="13"/>
      <c r="G12" s="1">
        <f t="shared" si="0"/>
        <v>-29</v>
      </c>
      <c r="H12" s="12">
        <f t="shared" si="1"/>
        <v>-3381.98</v>
      </c>
    </row>
    <row r="13" spans="1:8">
      <c r="A13" s="19" t="s">
        <v>118</v>
      </c>
      <c r="B13" s="12">
        <v>324.87</v>
      </c>
      <c r="C13" s="13">
        <v>44415</v>
      </c>
      <c r="D13" s="13">
        <v>44386</v>
      </c>
      <c r="E13" s="13"/>
      <c r="F13" s="13"/>
      <c r="G13" s="1">
        <f t="shared" si="0"/>
        <v>-29</v>
      </c>
      <c r="H13" s="12">
        <f t="shared" si="1"/>
        <v>-9421.23</v>
      </c>
    </row>
    <row r="14" spans="1:8">
      <c r="A14" s="19" t="s">
        <v>119</v>
      </c>
      <c r="B14" s="12">
        <v>30</v>
      </c>
      <c r="C14" s="13">
        <v>44415</v>
      </c>
      <c r="D14" s="13">
        <v>44386</v>
      </c>
      <c r="E14" s="13"/>
      <c r="F14" s="13"/>
      <c r="G14" s="1">
        <f t="shared" si="0"/>
        <v>-29</v>
      </c>
      <c r="H14" s="12">
        <f t="shared" si="1"/>
        <v>-870</v>
      </c>
    </row>
    <row r="15" spans="1:8">
      <c r="A15" s="19" t="s">
        <v>120</v>
      </c>
      <c r="B15" s="12">
        <v>901.75</v>
      </c>
      <c r="C15" s="13">
        <v>44440</v>
      </c>
      <c r="D15" s="13">
        <v>44411</v>
      </c>
      <c r="E15" s="13"/>
      <c r="F15" s="13"/>
      <c r="G15" s="1">
        <f t="shared" si="0"/>
        <v>-29</v>
      </c>
      <c r="H15" s="12">
        <f t="shared" si="1"/>
        <v>-26150.75</v>
      </c>
    </row>
    <row r="16" spans="1:8">
      <c r="A16" s="19" t="s">
        <v>121</v>
      </c>
      <c r="B16" s="12">
        <v>41.2</v>
      </c>
      <c r="C16" s="13">
        <v>44440</v>
      </c>
      <c r="D16" s="13">
        <v>44411</v>
      </c>
      <c r="E16" s="13"/>
      <c r="F16" s="13"/>
      <c r="G16" s="1">
        <f t="shared" si="0"/>
        <v>-29</v>
      </c>
      <c r="H16" s="12">
        <f t="shared" si="1"/>
        <v>-1194.8000000000002</v>
      </c>
    </row>
    <row r="17" spans="1:8">
      <c r="A17" s="19" t="s">
        <v>122</v>
      </c>
      <c r="B17" s="12">
        <v>197.4</v>
      </c>
      <c r="C17" s="13">
        <v>44440</v>
      </c>
      <c r="D17" s="13">
        <v>44411</v>
      </c>
      <c r="E17" s="13"/>
      <c r="F17" s="13"/>
      <c r="G17" s="1">
        <f t="shared" si="0"/>
        <v>-29</v>
      </c>
      <c r="H17" s="12">
        <f t="shared" si="1"/>
        <v>-5724.6</v>
      </c>
    </row>
    <row r="18" spans="1:8">
      <c r="A18" s="19" t="s">
        <v>123</v>
      </c>
      <c r="B18" s="12">
        <v>365.76</v>
      </c>
      <c r="C18" s="13">
        <v>44440</v>
      </c>
      <c r="D18" s="13">
        <v>44411</v>
      </c>
      <c r="E18" s="13"/>
      <c r="F18" s="13"/>
      <c r="G18" s="1">
        <f t="shared" si="0"/>
        <v>-29</v>
      </c>
      <c r="H18" s="12">
        <f t="shared" si="1"/>
        <v>-10607.039999999999</v>
      </c>
    </row>
    <row r="19" spans="1:8">
      <c r="A19" s="19" t="s">
        <v>124</v>
      </c>
      <c r="B19" s="12">
        <v>640</v>
      </c>
      <c r="C19" s="13">
        <v>44440</v>
      </c>
      <c r="D19" s="13">
        <v>44411</v>
      </c>
      <c r="E19" s="13"/>
      <c r="F19" s="13"/>
      <c r="G19" s="1">
        <f t="shared" si="0"/>
        <v>-29</v>
      </c>
      <c r="H19" s="12">
        <f t="shared" si="1"/>
        <v>-18560</v>
      </c>
    </row>
    <row r="20" spans="1:8">
      <c r="A20" s="19" t="s">
        <v>125</v>
      </c>
      <c r="B20" s="12">
        <v>175.68</v>
      </c>
      <c r="C20" s="13">
        <v>44440</v>
      </c>
      <c r="D20" s="13">
        <v>44411</v>
      </c>
      <c r="E20" s="13"/>
      <c r="F20" s="13"/>
      <c r="G20" s="1">
        <f t="shared" si="0"/>
        <v>-29</v>
      </c>
      <c r="H20" s="12">
        <f t="shared" si="1"/>
        <v>-5094.72</v>
      </c>
    </row>
    <row r="21" spans="1:8">
      <c r="A21" s="19" t="s">
        <v>126</v>
      </c>
      <c r="B21" s="12">
        <v>86.76</v>
      </c>
      <c r="C21" s="13">
        <v>44443</v>
      </c>
      <c r="D21" s="13">
        <v>44414</v>
      </c>
      <c r="E21" s="13"/>
      <c r="F21" s="13"/>
      <c r="G21" s="1">
        <f t="shared" si="0"/>
        <v>-29</v>
      </c>
      <c r="H21" s="12">
        <f t="shared" si="1"/>
        <v>-2516.04</v>
      </c>
    </row>
    <row r="22" spans="1:8">
      <c r="A22" s="19" t="s">
        <v>127</v>
      </c>
      <c r="B22" s="12">
        <v>32.799999999999997</v>
      </c>
      <c r="C22" s="13">
        <v>44443</v>
      </c>
      <c r="D22" s="13">
        <v>44414</v>
      </c>
      <c r="E22" s="13"/>
      <c r="F22" s="13"/>
      <c r="G22" s="1">
        <f t="shared" si="0"/>
        <v>-29</v>
      </c>
      <c r="H22" s="12">
        <f t="shared" si="1"/>
        <v>-951.19999999999993</v>
      </c>
    </row>
    <row r="23" spans="1:8">
      <c r="A23" s="19" t="s">
        <v>128</v>
      </c>
      <c r="B23" s="12">
        <v>3.98</v>
      </c>
      <c r="C23" s="13">
        <v>44461</v>
      </c>
      <c r="D23" s="13">
        <v>44454</v>
      </c>
      <c r="E23" s="13"/>
      <c r="F23" s="13"/>
      <c r="G23" s="1">
        <f t="shared" si="0"/>
        <v>-7</v>
      </c>
      <c r="H23" s="12">
        <f t="shared" si="1"/>
        <v>-27.86</v>
      </c>
    </row>
    <row r="24" spans="1:8">
      <c r="A24" s="19" t="s">
        <v>129</v>
      </c>
      <c r="B24" s="12">
        <v>110</v>
      </c>
      <c r="C24" s="13">
        <v>44461</v>
      </c>
      <c r="D24" s="13">
        <v>44454</v>
      </c>
      <c r="E24" s="13"/>
      <c r="F24" s="13"/>
      <c r="G24" s="1">
        <f t="shared" si="0"/>
        <v>-7</v>
      </c>
      <c r="H24" s="12">
        <f t="shared" si="1"/>
        <v>-770</v>
      </c>
    </row>
    <row r="25" spans="1:8">
      <c r="A25" s="19" t="s">
        <v>130</v>
      </c>
      <c r="B25" s="12">
        <v>140.78</v>
      </c>
      <c r="C25" s="13">
        <v>44461</v>
      </c>
      <c r="D25" s="13">
        <v>44454</v>
      </c>
      <c r="E25" s="13"/>
      <c r="F25" s="13"/>
      <c r="G25" s="1">
        <f t="shared" si="0"/>
        <v>-7</v>
      </c>
      <c r="H25" s="12">
        <f t="shared" si="1"/>
        <v>-985.46</v>
      </c>
    </row>
    <row r="26" spans="1:8">
      <c r="A26" s="19" t="s">
        <v>131</v>
      </c>
      <c r="B26" s="12">
        <v>115</v>
      </c>
      <c r="C26" s="13">
        <v>44461</v>
      </c>
      <c r="D26" s="13">
        <v>44454</v>
      </c>
      <c r="E26" s="13"/>
      <c r="F26" s="13"/>
      <c r="G26" s="1">
        <f t="shared" si="0"/>
        <v>-7</v>
      </c>
      <c r="H26" s="12">
        <f t="shared" si="1"/>
        <v>-805</v>
      </c>
    </row>
    <row r="27" spans="1:8">
      <c r="A27" s="19" t="s">
        <v>132</v>
      </c>
      <c r="B27" s="12">
        <v>3.98</v>
      </c>
      <c r="C27" s="13">
        <v>44492</v>
      </c>
      <c r="D27" s="13">
        <v>44454</v>
      </c>
      <c r="E27" s="13"/>
      <c r="F27" s="13"/>
      <c r="G27" s="1">
        <f t="shared" si="0"/>
        <v>-38</v>
      </c>
      <c r="H27" s="12">
        <f t="shared" si="1"/>
        <v>-151.24</v>
      </c>
    </row>
    <row r="28" spans="1:8">
      <c r="A28" s="19" t="s">
        <v>133</v>
      </c>
      <c r="B28" s="12">
        <v>47.21</v>
      </c>
      <c r="C28" s="13">
        <v>44461</v>
      </c>
      <c r="D28" s="13">
        <v>44454</v>
      </c>
      <c r="E28" s="13"/>
      <c r="F28" s="13"/>
      <c r="G28" s="1">
        <f t="shared" si="0"/>
        <v>-7</v>
      </c>
      <c r="H28" s="12">
        <f t="shared" si="1"/>
        <v>-330.47</v>
      </c>
    </row>
    <row r="29" spans="1:8">
      <c r="A29" s="19" t="s">
        <v>134</v>
      </c>
      <c r="B29" s="12">
        <v>214.92</v>
      </c>
      <c r="C29" s="13">
        <v>44461</v>
      </c>
      <c r="D29" s="13">
        <v>44454</v>
      </c>
      <c r="E29" s="13"/>
      <c r="F29" s="13"/>
      <c r="G29" s="1">
        <f t="shared" si="0"/>
        <v>-7</v>
      </c>
      <c r="H29" s="12">
        <f t="shared" si="1"/>
        <v>-1504.4399999999998</v>
      </c>
    </row>
    <row r="30" spans="1:8">
      <c r="A30" s="19" t="s">
        <v>135</v>
      </c>
      <c r="B30" s="12">
        <v>147.69999999999999</v>
      </c>
      <c r="C30" s="13">
        <v>44461</v>
      </c>
      <c r="D30" s="13">
        <v>44454</v>
      </c>
      <c r="E30" s="13"/>
      <c r="F30" s="13"/>
      <c r="G30" s="1">
        <f t="shared" si="0"/>
        <v>-7</v>
      </c>
      <c r="H30" s="12">
        <f t="shared" si="1"/>
        <v>-1033.8999999999999</v>
      </c>
    </row>
    <row r="31" spans="1:8">
      <c r="A31" s="19" t="s">
        <v>136</v>
      </c>
      <c r="B31" s="12">
        <v>116</v>
      </c>
      <c r="C31" s="13">
        <v>44492</v>
      </c>
      <c r="D31" s="13">
        <v>44454</v>
      </c>
      <c r="E31" s="13"/>
      <c r="F31" s="13"/>
      <c r="G31" s="1">
        <f t="shared" si="0"/>
        <v>-38</v>
      </c>
      <c r="H31" s="12">
        <f t="shared" si="1"/>
        <v>-4408</v>
      </c>
    </row>
    <row r="32" spans="1:8">
      <c r="A32" s="19" t="s">
        <v>137</v>
      </c>
      <c r="B32" s="12">
        <v>80</v>
      </c>
      <c r="C32" s="13">
        <v>44464</v>
      </c>
      <c r="D32" s="13">
        <v>44454</v>
      </c>
      <c r="E32" s="13"/>
      <c r="F32" s="13"/>
      <c r="G32" s="1">
        <f t="shared" si="0"/>
        <v>-10</v>
      </c>
      <c r="H32" s="12">
        <f t="shared" si="1"/>
        <v>-800</v>
      </c>
    </row>
    <row r="33" spans="1:8">
      <c r="A33" s="19" t="s">
        <v>138</v>
      </c>
      <c r="B33" s="12">
        <v>4800</v>
      </c>
      <c r="C33" s="13">
        <v>44469</v>
      </c>
      <c r="D33" s="13">
        <v>44454</v>
      </c>
      <c r="E33" s="13"/>
      <c r="F33" s="13"/>
      <c r="G33" s="1">
        <f t="shared" si="0"/>
        <v>-15</v>
      </c>
      <c r="H33" s="12">
        <f t="shared" si="1"/>
        <v>-72000</v>
      </c>
    </row>
    <row r="34" spans="1:8">
      <c r="A34" s="19" t="s">
        <v>139</v>
      </c>
      <c r="B34" s="12">
        <v>156.72999999999999</v>
      </c>
      <c r="C34" s="13">
        <v>44469</v>
      </c>
      <c r="D34" s="13">
        <v>44468</v>
      </c>
      <c r="E34" s="13"/>
      <c r="F34" s="13"/>
      <c r="G34" s="1">
        <f t="shared" si="0"/>
        <v>-1</v>
      </c>
      <c r="H34" s="12">
        <f t="shared" si="1"/>
        <v>-156.72999999999999</v>
      </c>
    </row>
    <row r="35" spans="1:8">
      <c r="A35" s="19" t="s">
        <v>140</v>
      </c>
      <c r="B35" s="12">
        <v>125</v>
      </c>
      <c r="C35" s="13">
        <v>44475</v>
      </c>
      <c r="D35" s="13">
        <v>44468</v>
      </c>
      <c r="E35" s="13"/>
      <c r="F35" s="13"/>
      <c r="G35" s="1">
        <f t="shared" si="0"/>
        <v>-7</v>
      </c>
      <c r="H35" s="12">
        <f t="shared" si="1"/>
        <v>-875</v>
      </c>
    </row>
    <row r="36" spans="1:8">
      <c r="A36" s="19" t="s">
        <v>141</v>
      </c>
      <c r="B36" s="12">
        <v>64.16</v>
      </c>
      <c r="C36" s="13">
        <v>44482</v>
      </c>
      <c r="D36" s="13">
        <v>44468</v>
      </c>
      <c r="E36" s="13"/>
      <c r="F36" s="13"/>
      <c r="G36" s="1">
        <f t="shared" si="0"/>
        <v>-14</v>
      </c>
      <c r="H36" s="12">
        <f t="shared" si="1"/>
        <v>-898.24</v>
      </c>
    </row>
    <row r="37" spans="1:8">
      <c r="A37" s="19" t="s">
        <v>142</v>
      </c>
      <c r="B37" s="12">
        <v>450</v>
      </c>
      <c r="C37" s="13">
        <v>44482</v>
      </c>
      <c r="D37" s="13">
        <v>44468</v>
      </c>
      <c r="E37" s="13"/>
      <c r="F37" s="13"/>
      <c r="G37" s="1">
        <f t="shared" si="0"/>
        <v>-14</v>
      </c>
      <c r="H37" s="12">
        <f t="shared" si="1"/>
        <v>-6300</v>
      </c>
    </row>
    <row r="38" spans="1:8">
      <c r="A38" s="19" t="s">
        <v>143</v>
      </c>
      <c r="B38" s="12">
        <v>41.2</v>
      </c>
      <c r="C38" s="13">
        <v>44489</v>
      </c>
      <c r="D38" s="13">
        <v>44468</v>
      </c>
      <c r="E38" s="13"/>
      <c r="F38" s="13"/>
      <c r="G38" s="1">
        <f t="shared" si="0"/>
        <v>-21</v>
      </c>
      <c r="H38" s="12">
        <f t="shared" si="1"/>
        <v>-865.2</v>
      </c>
    </row>
    <row r="39" spans="1:8">
      <c r="A39" s="19" t="s">
        <v>144</v>
      </c>
      <c r="B39" s="12">
        <v>170</v>
      </c>
      <c r="C39" s="13">
        <v>44490</v>
      </c>
      <c r="D39" s="13">
        <v>44468</v>
      </c>
      <c r="E39" s="13"/>
      <c r="F39" s="13"/>
      <c r="G39" s="1">
        <f t="shared" si="0"/>
        <v>-22</v>
      </c>
      <c r="H39" s="12">
        <f t="shared" si="1"/>
        <v>-3740</v>
      </c>
    </row>
    <row r="40" spans="1:8">
      <c r="A40" s="19" t="s">
        <v>145</v>
      </c>
      <c r="B40" s="12">
        <v>24</v>
      </c>
      <c r="C40" s="13">
        <v>44462</v>
      </c>
      <c r="D40" s="13">
        <v>44468</v>
      </c>
      <c r="E40" s="13"/>
      <c r="F40" s="13"/>
      <c r="G40" s="1">
        <f t="shared" si="0"/>
        <v>6</v>
      </c>
      <c r="H40" s="12">
        <f t="shared" si="1"/>
        <v>144</v>
      </c>
    </row>
    <row r="41" spans="1:8">
      <c r="A41" s="19" t="s">
        <v>146</v>
      </c>
      <c r="B41" s="12">
        <v>365.76</v>
      </c>
      <c r="C41" s="13">
        <v>44496</v>
      </c>
      <c r="D41" s="13">
        <v>44468</v>
      </c>
      <c r="E41" s="13"/>
      <c r="F41" s="13"/>
      <c r="G41" s="1">
        <f t="shared" si="0"/>
        <v>-28</v>
      </c>
      <c r="H41" s="12">
        <f t="shared" si="1"/>
        <v>-10241.279999999999</v>
      </c>
    </row>
    <row r="42" spans="1:8">
      <c r="A42" s="19" t="s">
        <v>147</v>
      </c>
      <c r="B42" s="12">
        <v>54.5</v>
      </c>
      <c r="C42" s="13">
        <v>44496</v>
      </c>
      <c r="D42" s="13">
        <v>44468</v>
      </c>
      <c r="E42" s="13"/>
      <c r="F42" s="13"/>
      <c r="G42" s="1">
        <f t="shared" si="0"/>
        <v>-28</v>
      </c>
      <c r="H42" s="12">
        <f t="shared" si="1"/>
        <v>-1526</v>
      </c>
    </row>
    <row r="43" spans="1:8">
      <c r="A43" s="19"/>
      <c r="B43" s="12"/>
      <c r="C43" s="13"/>
      <c r="D43" s="13"/>
      <c r="E43" s="13"/>
      <c r="F43" s="13"/>
      <c r="G43" s="1">
        <f t="shared" si="0"/>
        <v>0</v>
      </c>
      <c r="H43" s="12">
        <f t="shared" si="1"/>
        <v>0</v>
      </c>
    </row>
    <row r="44" spans="1:8">
      <c r="A44" s="19"/>
      <c r="B44" s="12"/>
      <c r="C44" s="13"/>
      <c r="D44" s="13"/>
      <c r="E44" s="13"/>
      <c r="F44" s="13"/>
      <c r="G44" s="1">
        <f t="shared" si="0"/>
        <v>0</v>
      </c>
      <c r="H44" s="12">
        <f t="shared" si="1"/>
        <v>0</v>
      </c>
    </row>
    <row r="45" spans="1:8">
      <c r="A45" s="19"/>
      <c r="B45" s="12"/>
      <c r="C45" s="13"/>
      <c r="D45" s="13"/>
      <c r="E45" s="13"/>
      <c r="F45" s="13"/>
      <c r="G45" s="1">
        <f t="shared" si="0"/>
        <v>0</v>
      </c>
      <c r="H45" s="12">
        <f t="shared" si="1"/>
        <v>0</v>
      </c>
    </row>
    <row r="46" spans="1:8">
      <c r="A46" s="19"/>
      <c r="B46" s="12"/>
      <c r="C46" s="13"/>
      <c r="D46" s="13"/>
      <c r="E46" s="13"/>
      <c r="F46" s="13"/>
      <c r="G46" s="1">
        <f t="shared" si="0"/>
        <v>0</v>
      </c>
      <c r="H46" s="12">
        <f t="shared" si="1"/>
        <v>0</v>
      </c>
    </row>
    <row r="47" spans="1:8">
      <c r="A47" s="19"/>
      <c r="B47" s="12"/>
      <c r="C47" s="13"/>
      <c r="D47" s="13"/>
      <c r="E47" s="13"/>
      <c r="F47" s="13"/>
      <c r="G47" s="1">
        <f t="shared" si="0"/>
        <v>0</v>
      </c>
      <c r="H47" s="12">
        <f t="shared" si="1"/>
        <v>0</v>
      </c>
    </row>
    <row r="48" spans="1:8">
      <c r="A48" s="19"/>
      <c r="B48" s="12"/>
      <c r="C48" s="13"/>
      <c r="D48" s="13"/>
      <c r="E48" s="13"/>
      <c r="F48" s="13"/>
      <c r="G48" s="1">
        <f t="shared" si="0"/>
        <v>0</v>
      </c>
      <c r="H48" s="12">
        <f t="shared" si="1"/>
        <v>0</v>
      </c>
    </row>
    <row r="49" spans="1:8">
      <c r="A49" s="19"/>
      <c r="B49" s="12"/>
      <c r="C49" s="13"/>
      <c r="D49" s="13"/>
      <c r="E49" s="13"/>
      <c r="F49" s="13"/>
      <c r="G49" s="1">
        <f t="shared" si="0"/>
        <v>0</v>
      </c>
      <c r="H49" s="12">
        <f t="shared" si="1"/>
        <v>0</v>
      </c>
    </row>
    <row r="50" spans="1:8">
      <c r="A50" s="19"/>
      <c r="B50" s="12"/>
      <c r="C50" s="13"/>
      <c r="D50" s="13"/>
      <c r="E50" s="13"/>
      <c r="F50" s="13"/>
      <c r="G50" s="1">
        <f t="shared" si="0"/>
        <v>0</v>
      </c>
      <c r="H50" s="12">
        <f t="shared" si="1"/>
        <v>0</v>
      </c>
    </row>
    <row r="51" spans="1:8">
      <c r="A51" s="19"/>
      <c r="B51" s="12"/>
      <c r="C51" s="13"/>
      <c r="D51" s="13"/>
      <c r="E51" s="13"/>
      <c r="F51" s="13"/>
      <c r="G51" s="1">
        <f t="shared" si="0"/>
        <v>0</v>
      </c>
      <c r="H51" s="12">
        <f t="shared" si="1"/>
        <v>0</v>
      </c>
    </row>
    <row r="52" spans="1:8">
      <c r="A52" s="19"/>
      <c r="B52" s="12"/>
      <c r="C52" s="13"/>
      <c r="D52" s="13"/>
      <c r="E52" s="13"/>
      <c r="F52" s="13"/>
      <c r="G52" s="1">
        <f t="shared" si="0"/>
        <v>0</v>
      </c>
      <c r="H52" s="12">
        <f t="shared" si="1"/>
        <v>0</v>
      </c>
    </row>
    <row r="53" spans="1:8">
      <c r="A53" s="19"/>
      <c r="B53" s="12"/>
      <c r="C53" s="13"/>
      <c r="D53" s="13"/>
      <c r="E53" s="13"/>
      <c r="F53" s="13"/>
      <c r="G53" s="1">
        <f t="shared" si="0"/>
        <v>0</v>
      </c>
      <c r="H53" s="12">
        <f t="shared" si="1"/>
        <v>0</v>
      </c>
    </row>
    <row r="54" spans="1:8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>
      <c r="A197" s="19"/>
      <c r="B197" s="12"/>
      <c r="C197" s="13"/>
      <c r="D197" s="13"/>
      <c r="E197" s="13"/>
      <c r="F197" s="13"/>
      <c r="G197" s="1">
        <f t="shared" ref="G197:G203" si="6">D197-C197-(F197-E197)</f>
        <v>0</v>
      </c>
      <c r="H197" s="12">
        <f t="shared" ref="H197:H203" si="7">B197*G197</f>
        <v>0</v>
      </c>
    </row>
    <row r="198" spans="1:8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</sheetData>
  <mergeCells count="1">
    <mergeCell ref="E3:F3"/>
  </mergeCells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203"/>
  <sheetViews>
    <sheetView workbookViewId="0"/>
  </sheetViews>
  <sheetFormatPr defaultRowHeight="15"/>
  <cols>
    <col min="1" max="1" width="27" customWidth="1"/>
    <col min="2" max="2" width="12.7109375" customWidth="1"/>
    <col min="3" max="3" width="16.140625" bestFit="1" customWidth="1"/>
    <col min="4" max="4" width="15.42578125" bestFit="1" customWidth="1"/>
    <col min="5" max="6" width="15.42578125" customWidth="1"/>
    <col min="7" max="7" width="16.28515625" customWidth="1"/>
    <col min="8" max="8" width="14.28515625" customWidth="1"/>
  </cols>
  <sheetData>
    <row r="1" spans="1:8">
      <c r="B1" s="15">
        <f>SUM(B4:B195)</f>
        <v>22999.32</v>
      </c>
      <c r="C1">
        <f>COUNTA(A4:A203)</f>
        <v>27</v>
      </c>
      <c r="G1" s="16">
        <f>IF(B1&lt;&gt;0,H1/B1,0)</f>
        <v>-16.54812968383413</v>
      </c>
      <c r="H1" s="15">
        <f>SUM(H4:H195)</f>
        <v>-380595.73</v>
      </c>
    </row>
    <row r="3" spans="1:8" s="11" customFormat="1" ht="45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>
      <c r="A4" s="19" t="s">
        <v>148</v>
      </c>
      <c r="B4" s="12">
        <v>245.81</v>
      </c>
      <c r="C4" s="13">
        <v>44504</v>
      </c>
      <c r="D4" s="13">
        <v>44490</v>
      </c>
      <c r="E4" s="13"/>
      <c r="F4" s="13"/>
      <c r="G4" s="1">
        <f>D4-C4-(F4-E4)</f>
        <v>-14</v>
      </c>
      <c r="H4" s="12">
        <f>B4*G4</f>
        <v>-3441.34</v>
      </c>
    </row>
    <row r="5" spans="1:8">
      <c r="A5" s="19" t="s">
        <v>149</v>
      </c>
      <c r="B5" s="12">
        <v>58.55</v>
      </c>
      <c r="C5" s="13">
        <v>44504</v>
      </c>
      <c r="D5" s="13">
        <v>44490</v>
      </c>
      <c r="E5" s="13"/>
      <c r="F5" s="13"/>
      <c r="G5" s="1">
        <f t="shared" ref="G5:G68" si="0">D5-C5-(F5-E5)</f>
        <v>-14</v>
      </c>
      <c r="H5" s="12">
        <f t="shared" ref="H5:H68" si="1">B5*G5</f>
        <v>-819.69999999999993</v>
      </c>
    </row>
    <row r="6" spans="1:8">
      <c r="A6" s="19" t="s">
        <v>150</v>
      </c>
      <c r="B6" s="12">
        <v>12451.65</v>
      </c>
      <c r="C6" s="13">
        <v>44504</v>
      </c>
      <c r="D6" s="13">
        <v>44490</v>
      </c>
      <c r="E6" s="13"/>
      <c r="F6" s="13"/>
      <c r="G6" s="1">
        <f t="shared" si="0"/>
        <v>-14</v>
      </c>
      <c r="H6" s="12">
        <f t="shared" si="1"/>
        <v>-174323.1</v>
      </c>
    </row>
    <row r="7" spans="1:8">
      <c r="A7" s="19" t="s">
        <v>151</v>
      </c>
      <c r="B7" s="12">
        <v>1262.26</v>
      </c>
      <c r="C7" s="13">
        <v>44504</v>
      </c>
      <c r="D7" s="13">
        <v>44490</v>
      </c>
      <c r="E7" s="13"/>
      <c r="F7" s="13"/>
      <c r="G7" s="1">
        <f t="shared" si="0"/>
        <v>-14</v>
      </c>
      <c r="H7" s="12">
        <f t="shared" si="1"/>
        <v>-17671.64</v>
      </c>
    </row>
    <row r="8" spans="1:8">
      <c r="A8" s="19" t="s">
        <v>152</v>
      </c>
      <c r="B8" s="12">
        <v>3.98</v>
      </c>
      <c r="C8" s="13">
        <v>44518</v>
      </c>
      <c r="D8" s="13">
        <v>44490</v>
      </c>
      <c r="E8" s="13"/>
      <c r="F8" s="13"/>
      <c r="G8" s="1">
        <f t="shared" si="0"/>
        <v>-28</v>
      </c>
      <c r="H8" s="12">
        <f t="shared" si="1"/>
        <v>-111.44</v>
      </c>
    </row>
    <row r="9" spans="1:8">
      <c r="A9" s="19" t="s">
        <v>153</v>
      </c>
      <c r="B9" s="12">
        <v>100</v>
      </c>
      <c r="C9" s="13">
        <v>44518</v>
      </c>
      <c r="D9" s="13">
        <v>44490</v>
      </c>
      <c r="E9" s="13"/>
      <c r="F9" s="13"/>
      <c r="G9" s="1">
        <f t="shared" si="0"/>
        <v>-28</v>
      </c>
      <c r="H9" s="12">
        <f t="shared" si="1"/>
        <v>-2800</v>
      </c>
    </row>
    <row r="10" spans="1:8">
      <c r="A10" s="19" t="s">
        <v>154</v>
      </c>
      <c r="B10" s="12">
        <v>3.98</v>
      </c>
      <c r="C10" s="13">
        <v>44518</v>
      </c>
      <c r="D10" s="13">
        <v>44490</v>
      </c>
      <c r="E10" s="13"/>
      <c r="F10" s="13"/>
      <c r="G10" s="1">
        <f t="shared" si="0"/>
        <v>-28</v>
      </c>
      <c r="H10" s="12">
        <f t="shared" si="1"/>
        <v>-111.44</v>
      </c>
    </row>
    <row r="11" spans="1:8">
      <c r="A11" s="19" t="s">
        <v>155</v>
      </c>
      <c r="B11" s="12">
        <v>110</v>
      </c>
      <c r="C11" s="13">
        <v>44518</v>
      </c>
      <c r="D11" s="13">
        <v>44490</v>
      </c>
      <c r="E11" s="13"/>
      <c r="F11" s="13"/>
      <c r="G11" s="1">
        <f t="shared" si="0"/>
        <v>-28</v>
      </c>
      <c r="H11" s="12">
        <f t="shared" si="1"/>
        <v>-3080</v>
      </c>
    </row>
    <row r="12" spans="1:8">
      <c r="A12" s="19" t="s">
        <v>156</v>
      </c>
      <c r="B12" s="12">
        <v>135.78</v>
      </c>
      <c r="C12" s="13">
        <v>44518</v>
      </c>
      <c r="D12" s="13">
        <v>44490</v>
      </c>
      <c r="E12" s="13"/>
      <c r="F12" s="13"/>
      <c r="G12" s="1">
        <f t="shared" si="0"/>
        <v>-28</v>
      </c>
      <c r="H12" s="12">
        <f t="shared" si="1"/>
        <v>-3801.84</v>
      </c>
    </row>
    <row r="13" spans="1:8">
      <c r="A13" s="19" t="s">
        <v>157</v>
      </c>
      <c r="B13" s="12">
        <v>250</v>
      </c>
      <c r="C13" s="13">
        <v>44511</v>
      </c>
      <c r="D13" s="13">
        <v>44509</v>
      </c>
      <c r="E13" s="13"/>
      <c r="F13" s="13"/>
      <c r="G13" s="1">
        <f t="shared" si="0"/>
        <v>-2</v>
      </c>
      <c r="H13" s="12">
        <f t="shared" si="1"/>
        <v>-500</v>
      </c>
    </row>
    <row r="14" spans="1:8">
      <c r="A14" s="19" t="s">
        <v>158</v>
      </c>
      <c r="B14" s="12">
        <v>300</v>
      </c>
      <c r="C14" s="13">
        <v>44520</v>
      </c>
      <c r="D14" s="13">
        <v>44509</v>
      </c>
      <c r="E14" s="13"/>
      <c r="F14" s="13"/>
      <c r="G14" s="1">
        <f t="shared" si="0"/>
        <v>-11</v>
      </c>
      <c r="H14" s="12">
        <f t="shared" si="1"/>
        <v>-3300</v>
      </c>
    </row>
    <row r="15" spans="1:8">
      <c r="A15" s="19" t="s">
        <v>159</v>
      </c>
      <c r="B15" s="12">
        <v>1550</v>
      </c>
      <c r="C15" s="13">
        <v>44511</v>
      </c>
      <c r="D15" s="13">
        <v>44509</v>
      </c>
      <c r="E15" s="13"/>
      <c r="F15" s="13"/>
      <c r="G15" s="1">
        <f t="shared" si="0"/>
        <v>-2</v>
      </c>
      <c r="H15" s="12">
        <f t="shared" si="1"/>
        <v>-3100</v>
      </c>
    </row>
    <row r="16" spans="1:8">
      <c r="A16" s="19" t="s">
        <v>160</v>
      </c>
      <c r="B16" s="12">
        <v>24</v>
      </c>
      <c r="C16" s="13">
        <v>44527</v>
      </c>
      <c r="D16" s="13">
        <v>44509</v>
      </c>
      <c r="E16" s="13"/>
      <c r="F16" s="13"/>
      <c r="G16" s="1">
        <f t="shared" si="0"/>
        <v>-18</v>
      </c>
      <c r="H16" s="12">
        <f t="shared" si="1"/>
        <v>-432</v>
      </c>
    </row>
    <row r="17" spans="1:8">
      <c r="A17" s="19" t="s">
        <v>161</v>
      </c>
      <c r="B17" s="12">
        <v>125.84</v>
      </c>
      <c r="C17" s="13">
        <v>44538</v>
      </c>
      <c r="D17" s="13">
        <v>44509</v>
      </c>
      <c r="E17" s="13"/>
      <c r="F17" s="13"/>
      <c r="G17" s="1">
        <f t="shared" si="0"/>
        <v>-29</v>
      </c>
      <c r="H17" s="12">
        <f t="shared" si="1"/>
        <v>-3649.36</v>
      </c>
    </row>
    <row r="18" spans="1:8">
      <c r="A18" s="19" t="s">
        <v>162</v>
      </c>
      <c r="B18" s="12">
        <v>724.59</v>
      </c>
      <c r="C18" s="13">
        <v>44540</v>
      </c>
      <c r="D18" s="13">
        <v>44525</v>
      </c>
      <c r="E18" s="13"/>
      <c r="F18" s="13"/>
      <c r="G18" s="1">
        <f t="shared" si="0"/>
        <v>-15</v>
      </c>
      <c r="H18" s="12">
        <f t="shared" si="1"/>
        <v>-10868.85</v>
      </c>
    </row>
    <row r="19" spans="1:8">
      <c r="A19" s="19" t="s">
        <v>163</v>
      </c>
      <c r="B19" s="12">
        <v>41.2</v>
      </c>
      <c r="C19" s="13">
        <v>44546</v>
      </c>
      <c r="D19" s="13">
        <v>44525</v>
      </c>
      <c r="E19" s="13"/>
      <c r="F19" s="13"/>
      <c r="G19" s="1">
        <f t="shared" si="0"/>
        <v>-21</v>
      </c>
      <c r="H19" s="12">
        <f t="shared" si="1"/>
        <v>-865.2</v>
      </c>
    </row>
    <row r="20" spans="1:8">
      <c r="A20" s="19" t="s">
        <v>164</v>
      </c>
      <c r="B20" s="12">
        <v>293.27</v>
      </c>
      <c r="C20" s="13">
        <v>44553</v>
      </c>
      <c r="D20" s="13">
        <v>44525</v>
      </c>
      <c r="E20" s="13"/>
      <c r="F20" s="13"/>
      <c r="G20" s="1">
        <f t="shared" si="0"/>
        <v>-28</v>
      </c>
      <c r="H20" s="12">
        <f t="shared" si="1"/>
        <v>-8211.56</v>
      </c>
    </row>
    <row r="21" spans="1:8">
      <c r="A21" s="19" t="s">
        <v>165</v>
      </c>
      <c r="B21" s="12">
        <v>1035</v>
      </c>
      <c r="C21" s="13">
        <v>44555</v>
      </c>
      <c r="D21" s="13">
        <v>44525</v>
      </c>
      <c r="E21" s="13"/>
      <c r="F21" s="13"/>
      <c r="G21" s="1">
        <f t="shared" si="0"/>
        <v>-30</v>
      </c>
      <c r="H21" s="12">
        <f t="shared" si="1"/>
        <v>-31050</v>
      </c>
    </row>
    <row r="22" spans="1:8">
      <c r="A22" s="19" t="s">
        <v>166</v>
      </c>
      <c r="B22" s="12">
        <v>1158</v>
      </c>
      <c r="C22" s="13">
        <v>44555</v>
      </c>
      <c r="D22" s="13">
        <v>44525</v>
      </c>
      <c r="E22" s="13"/>
      <c r="F22" s="13"/>
      <c r="G22" s="1">
        <f t="shared" si="0"/>
        <v>-30</v>
      </c>
      <c r="H22" s="12">
        <f t="shared" si="1"/>
        <v>-34740</v>
      </c>
    </row>
    <row r="23" spans="1:8">
      <c r="A23" s="19" t="s">
        <v>167</v>
      </c>
      <c r="B23" s="12">
        <v>365.76</v>
      </c>
      <c r="C23" s="13">
        <v>44555</v>
      </c>
      <c r="D23" s="13">
        <v>44525</v>
      </c>
      <c r="E23" s="13"/>
      <c r="F23" s="13"/>
      <c r="G23" s="1">
        <f t="shared" si="0"/>
        <v>-30</v>
      </c>
      <c r="H23" s="12">
        <f t="shared" si="1"/>
        <v>-10972.8</v>
      </c>
    </row>
    <row r="24" spans="1:8">
      <c r="A24" s="19" t="s">
        <v>168</v>
      </c>
      <c r="B24" s="12">
        <v>94.87</v>
      </c>
      <c r="C24" s="13">
        <v>44555</v>
      </c>
      <c r="D24" s="13">
        <v>44525</v>
      </c>
      <c r="E24" s="13"/>
      <c r="F24" s="13"/>
      <c r="G24" s="1">
        <f t="shared" si="0"/>
        <v>-30</v>
      </c>
      <c r="H24" s="12">
        <f t="shared" si="1"/>
        <v>-2846.1000000000004</v>
      </c>
    </row>
    <row r="25" spans="1:8">
      <c r="A25" s="19" t="s">
        <v>169</v>
      </c>
      <c r="B25" s="12">
        <v>805</v>
      </c>
      <c r="C25" s="13">
        <v>44561</v>
      </c>
      <c r="D25" s="13">
        <v>44536</v>
      </c>
      <c r="E25" s="13"/>
      <c r="F25" s="13"/>
      <c r="G25" s="1">
        <f t="shared" si="0"/>
        <v>-25</v>
      </c>
      <c r="H25" s="12">
        <f t="shared" si="1"/>
        <v>-20125</v>
      </c>
    </row>
    <row r="26" spans="1:8">
      <c r="A26" s="19" t="s">
        <v>170</v>
      </c>
      <c r="B26" s="12">
        <v>111.86</v>
      </c>
      <c r="C26" s="13">
        <v>44562</v>
      </c>
      <c r="D26" s="13">
        <v>44536</v>
      </c>
      <c r="E26" s="13"/>
      <c r="F26" s="13"/>
      <c r="G26" s="1">
        <f t="shared" si="0"/>
        <v>-26</v>
      </c>
      <c r="H26" s="12">
        <f t="shared" si="1"/>
        <v>-2908.36</v>
      </c>
    </row>
    <row r="27" spans="1:8">
      <c r="A27" s="19" t="s">
        <v>171</v>
      </c>
      <c r="B27" s="12">
        <v>90</v>
      </c>
      <c r="C27" s="13">
        <v>44566</v>
      </c>
      <c r="D27" s="13">
        <v>44536</v>
      </c>
      <c r="E27" s="13"/>
      <c r="F27" s="13"/>
      <c r="G27" s="1">
        <f t="shared" si="0"/>
        <v>-30</v>
      </c>
      <c r="H27" s="12">
        <f t="shared" si="1"/>
        <v>-2700</v>
      </c>
    </row>
    <row r="28" spans="1:8">
      <c r="A28" s="19" t="s">
        <v>172</v>
      </c>
      <c r="B28" s="12">
        <v>16.920000000000002</v>
      </c>
      <c r="C28" s="13">
        <v>44562</v>
      </c>
      <c r="D28" s="13">
        <v>44537</v>
      </c>
      <c r="E28" s="13"/>
      <c r="F28" s="13"/>
      <c r="G28" s="1">
        <f t="shared" si="0"/>
        <v>-25</v>
      </c>
      <c r="H28" s="12">
        <f t="shared" si="1"/>
        <v>-423.00000000000006</v>
      </c>
    </row>
    <row r="29" spans="1:8">
      <c r="A29" s="19" t="s">
        <v>173</v>
      </c>
      <c r="B29" s="12">
        <v>1185</v>
      </c>
      <c r="C29" s="13">
        <v>44567</v>
      </c>
      <c r="D29" s="13">
        <v>44544</v>
      </c>
      <c r="E29" s="13"/>
      <c r="F29" s="13"/>
      <c r="G29" s="1">
        <f t="shared" si="0"/>
        <v>-23</v>
      </c>
      <c r="H29" s="12">
        <f t="shared" si="1"/>
        <v>-27255</v>
      </c>
    </row>
    <row r="30" spans="1:8">
      <c r="A30" s="19" t="s">
        <v>174</v>
      </c>
      <c r="B30" s="12">
        <v>456</v>
      </c>
      <c r="C30" s="13">
        <v>44567</v>
      </c>
      <c r="D30" s="13">
        <v>44544</v>
      </c>
      <c r="E30" s="13"/>
      <c r="F30" s="13"/>
      <c r="G30" s="1">
        <f t="shared" si="0"/>
        <v>-23</v>
      </c>
      <c r="H30" s="12">
        <f t="shared" si="1"/>
        <v>-10488</v>
      </c>
    </row>
    <row r="31" spans="1:8">
      <c r="A31" s="19"/>
      <c r="B31" s="12"/>
      <c r="C31" s="13"/>
      <c r="D31" s="13"/>
      <c r="E31" s="13"/>
      <c r="F31" s="13"/>
      <c r="G31" s="1">
        <f t="shared" si="0"/>
        <v>0</v>
      </c>
      <c r="H31" s="12">
        <f t="shared" si="1"/>
        <v>0</v>
      </c>
    </row>
    <row r="32" spans="1:8">
      <c r="A32" s="19"/>
      <c r="B32" s="12"/>
      <c r="C32" s="13"/>
      <c r="D32" s="13"/>
      <c r="E32" s="13"/>
      <c r="F32" s="13"/>
      <c r="G32" s="1">
        <f t="shared" si="0"/>
        <v>0</v>
      </c>
      <c r="H32" s="12">
        <f t="shared" si="1"/>
        <v>0</v>
      </c>
    </row>
    <row r="33" spans="1:8">
      <c r="A33" s="19"/>
      <c r="B33" s="12"/>
      <c r="C33" s="13"/>
      <c r="D33" s="13"/>
      <c r="E33" s="13"/>
      <c r="F33" s="13"/>
      <c r="G33" s="1">
        <f t="shared" si="0"/>
        <v>0</v>
      </c>
      <c r="H33" s="12">
        <f t="shared" si="1"/>
        <v>0</v>
      </c>
    </row>
    <row r="34" spans="1:8">
      <c r="A34" s="19"/>
      <c r="B34" s="12"/>
      <c r="C34" s="13"/>
      <c r="D34" s="13"/>
      <c r="E34" s="13"/>
      <c r="F34" s="13"/>
      <c r="G34" s="1">
        <f t="shared" si="0"/>
        <v>0</v>
      </c>
      <c r="H34" s="12">
        <f t="shared" si="1"/>
        <v>0</v>
      </c>
    </row>
    <row r="35" spans="1:8">
      <c r="A35" s="19"/>
      <c r="B35" s="12"/>
      <c r="C35" s="13"/>
      <c r="D35" s="13"/>
      <c r="E35" s="13"/>
      <c r="F35" s="13"/>
      <c r="G35" s="1">
        <f t="shared" si="0"/>
        <v>0</v>
      </c>
      <c r="H35" s="12">
        <f t="shared" si="1"/>
        <v>0</v>
      </c>
    </row>
    <row r="36" spans="1:8">
      <c r="A36" s="19"/>
      <c r="B36" s="12"/>
      <c r="C36" s="13"/>
      <c r="D36" s="13"/>
      <c r="E36" s="13"/>
      <c r="F36" s="13"/>
      <c r="G36" s="1">
        <f t="shared" si="0"/>
        <v>0</v>
      </c>
      <c r="H36" s="12">
        <f t="shared" si="1"/>
        <v>0</v>
      </c>
    </row>
    <row r="37" spans="1:8">
      <c r="A37" s="19"/>
      <c r="B37" s="12"/>
      <c r="C37" s="13"/>
      <c r="D37" s="13"/>
      <c r="E37" s="13"/>
      <c r="F37" s="13"/>
      <c r="G37" s="1">
        <f t="shared" si="0"/>
        <v>0</v>
      </c>
      <c r="H37" s="12">
        <f t="shared" si="1"/>
        <v>0</v>
      </c>
    </row>
    <row r="38" spans="1:8">
      <c r="A38" s="19"/>
      <c r="B38" s="12"/>
      <c r="C38" s="13"/>
      <c r="D38" s="13"/>
      <c r="E38" s="13"/>
      <c r="F38" s="13"/>
      <c r="G38" s="1">
        <f t="shared" si="0"/>
        <v>0</v>
      </c>
      <c r="H38" s="12">
        <f t="shared" si="1"/>
        <v>0</v>
      </c>
    </row>
    <row r="39" spans="1:8">
      <c r="A39" s="19"/>
      <c r="B39" s="12"/>
      <c r="C39" s="13"/>
      <c r="D39" s="13"/>
      <c r="E39" s="13"/>
      <c r="F39" s="13"/>
      <c r="G39" s="1">
        <f t="shared" si="0"/>
        <v>0</v>
      </c>
      <c r="H39" s="12">
        <f t="shared" si="1"/>
        <v>0</v>
      </c>
    </row>
    <row r="40" spans="1:8">
      <c r="A40" s="19"/>
      <c r="B40" s="12"/>
      <c r="C40" s="13"/>
      <c r="D40" s="13"/>
      <c r="E40" s="13"/>
      <c r="F40" s="13"/>
      <c r="G40" s="1">
        <f t="shared" si="0"/>
        <v>0</v>
      </c>
      <c r="H40" s="12">
        <f t="shared" si="1"/>
        <v>0</v>
      </c>
    </row>
    <row r="41" spans="1:8">
      <c r="A41" s="19"/>
      <c r="B41" s="12"/>
      <c r="C41" s="13"/>
      <c r="D41" s="13"/>
      <c r="E41" s="13"/>
      <c r="F41" s="13"/>
      <c r="G41" s="1">
        <f t="shared" si="0"/>
        <v>0</v>
      </c>
      <c r="H41" s="12">
        <f t="shared" si="1"/>
        <v>0</v>
      </c>
    </row>
    <row r="42" spans="1:8">
      <c r="A42" s="19"/>
      <c r="B42" s="12"/>
      <c r="C42" s="13"/>
      <c r="D42" s="13"/>
      <c r="E42" s="13"/>
      <c r="F42" s="13"/>
      <c r="G42" s="1">
        <f t="shared" si="0"/>
        <v>0</v>
      </c>
      <c r="H42" s="12">
        <f t="shared" si="1"/>
        <v>0</v>
      </c>
    </row>
    <row r="43" spans="1:8">
      <c r="A43" s="19"/>
      <c r="B43" s="12"/>
      <c r="C43" s="13"/>
      <c r="D43" s="13"/>
      <c r="E43" s="13"/>
      <c r="F43" s="13"/>
      <c r="G43" s="1">
        <f t="shared" si="0"/>
        <v>0</v>
      </c>
      <c r="H43" s="12">
        <f t="shared" si="1"/>
        <v>0</v>
      </c>
    </row>
    <row r="44" spans="1:8">
      <c r="A44" s="19"/>
      <c r="B44" s="12"/>
      <c r="C44" s="13"/>
      <c r="D44" s="13"/>
      <c r="E44" s="13"/>
      <c r="F44" s="13"/>
      <c r="G44" s="1">
        <f t="shared" si="0"/>
        <v>0</v>
      </c>
      <c r="H44" s="12">
        <f t="shared" si="1"/>
        <v>0</v>
      </c>
    </row>
    <row r="45" spans="1:8">
      <c r="A45" s="19"/>
      <c r="B45" s="12"/>
      <c r="C45" s="13"/>
      <c r="D45" s="13"/>
      <c r="E45" s="13"/>
      <c r="F45" s="13"/>
      <c r="G45" s="1">
        <f t="shared" si="0"/>
        <v>0</v>
      </c>
      <c r="H45" s="12">
        <f t="shared" si="1"/>
        <v>0</v>
      </c>
    </row>
    <row r="46" spans="1:8">
      <c r="A46" s="19"/>
      <c r="B46" s="12"/>
      <c r="C46" s="13"/>
      <c r="D46" s="13"/>
      <c r="E46" s="13"/>
      <c r="F46" s="13"/>
      <c r="G46" s="1">
        <f t="shared" si="0"/>
        <v>0</v>
      </c>
      <c r="H46" s="12">
        <f t="shared" si="1"/>
        <v>0</v>
      </c>
    </row>
    <row r="47" spans="1:8">
      <c r="A47" s="19"/>
      <c r="B47" s="12"/>
      <c r="C47" s="13"/>
      <c r="D47" s="13"/>
      <c r="E47" s="13"/>
      <c r="F47" s="13"/>
      <c r="G47" s="1">
        <f t="shared" si="0"/>
        <v>0</v>
      </c>
      <c r="H47" s="12">
        <f t="shared" si="1"/>
        <v>0</v>
      </c>
    </row>
    <row r="48" spans="1:8">
      <c r="A48" s="19"/>
      <c r="B48" s="12"/>
      <c r="C48" s="13"/>
      <c r="D48" s="13"/>
      <c r="E48" s="13"/>
      <c r="F48" s="13"/>
      <c r="G48" s="1">
        <f t="shared" si="0"/>
        <v>0</v>
      </c>
      <c r="H48" s="12">
        <f t="shared" si="1"/>
        <v>0</v>
      </c>
    </row>
    <row r="49" spans="1:8">
      <c r="A49" s="19"/>
      <c r="B49" s="12"/>
      <c r="C49" s="13"/>
      <c r="D49" s="13"/>
      <c r="E49" s="13"/>
      <c r="F49" s="13"/>
      <c r="G49" s="1">
        <f t="shared" si="0"/>
        <v>0</v>
      </c>
      <c r="H49" s="12">
        <f t="shared" si="1"/>
        <v>0</v>
      </c>
    </row>
    <row r="50" spans="1:8">
      <c r="A50" s="19"/>
      <c r="B50" s="12"/>
      <c r="C50" s="13"/>
      <c r="D50" s="13"/>
      <c r="E50" s="13"/>
      <c r="F50" s="13"/>
      <c r="G50" s="1">
        <f t="shared" si="0"/>
        <v>0</v>
      </c>
      <c r="H50" s="12">
        <f t="shared" si="1"/>
        <v>0</v>
      </c>
    </row>
    <row r="51" spans="1:8">
      <c r="A51" s="19"/>
      <c r="B51" s="12"/>
      <c r="C51" s="13"/>
      <c r="D51" s="13"/>
      <c r="E51" s="13"/>
      <c r="F51" s="13"/>
      <c r="G51" s="1">
        <f t="shared" si="0"/>
        <v>0</v>
      </c>
      <c r="H51" s="12">
        <f t="shared" si="1"/>
        <v>0</v>
      </c>
    </row>
    <row r="52" spans="1:8">
      <c r="A52" s="19"/>
      <c r="B52" s="12"/>
      <c r="C52" s="13"/>
      <c r="D52" s="13"/>
      <c r="E52" s="13"/>
      <c r="F52" s="13"/>
      <c r="G52" s="1">
        <f t="shared" si="0"/>
        <v>0</v>
      </c>
      <c r="H52" s="12">
        <f t="shared" si="1"/>
        <v>0</v>
      </c>
    </row>
    <row r="53" spans="1:8">
      <c r="A53" s="19"/>
      <c r="B53" s="12"/>
      <c r="C53" s="13"/>
      <c r="D53" s="13"/>
      <c r="E53" s="13"/>
      <c r="F53" s="13"/>
      <c r="G53" s="1">
        <f t="shared" si="0"/>
        <v>0</v>
      </c>
      <c r="H53" s="12">
        <f t="shared" si="1"/>
        <v>0</v>
      </c>
    </row>
    <row r="54" spans="1:8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>
      <c r="A197" s="19"/>
      <c r="B197" s="12"/>
      <c r="C197" s="13"/>
      <c r="D197" s="13"/>
      <c r="E197" s="13"/>
      <c r="F197" s="13"/>
      <c r="G197" s="1">
        <f t="shared" ref="G197:G203" si="6">D197-C197-(F197-E197)</f>
        <v>0</v>
      </c>
      <c r="H197" s="12">
        <f t="shared" ref="H197:H203" si="7">B197*G197</f>
        <v>0</v>
      </c>
    </row>
    <row r="198" spans="1:8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</sheetData>
  <mergeCells count="1">
    <mergeCell ref="E3:F3"/>
  </mergeCell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Indice</vt:lpstr>
      <vt:lpstr>Trimestre 1</vt:lpstr>
      <vt:lpstr>Trimestre 2</vt:lpstr>
      <vt:lpstr>Trimestre 3</vt:lpstr>
      <vt:lpstr>Trimestre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2022-03-21T12:48:57Z</dcterms:modified>
</cp:coreProperties>
</file>