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H41" i="5"/>
  <c r="G41" i="5"/>
  <c r="G40" i="5"/>
  <c r="H40" i="5" s="1"/>
  <c r="G39" i="5"/>
  <c r="H39" i="5"/>
  <c r="G38" i="5"/>
  <c r="H38" i="5" s="1"/>
  <c r="G37" i="5"/>
  <c r="H37" i="5" s="1"/>
  <c r="G36" i="5"/>
  <c r="H36" i="5" s="1"/>
  <c r="H35" i="5"/>
  <c r="G35" i="5"/>
  <c r="G34" i="5"/>
  <c r="H34" i="5" s="1"/>
  <c r="G33" i="5"/>
  <c r="H33" i="5" s="1"/>
  <c r="H32" i="5"/>
  <c r="G32" i="5"/>
  <c r="G31" i="5"/>
  <c r="H31" i="5" s="1"/>
  <c r="H30" i="5"/>
  <c r="G30" i="5"/>
  <c r="H29" i="5"/>
  <c r="G29" i="5"/>
  <c r="H28" i="5"/>
  <c r="G28" i="5"/>
  <c r="G27" i="5"/>
  <c r="H27" i="5" s="1"/>
  <c r="H26" i="5"/>
  <c r="G26" i="5"/>
  <c r="G25" i="5"/>
  <c r="H25" i="5" s="1"/>
  <c r="H24" i="5"/>
  <c r="G24" i="5"/>
  <c r="H23" i="5"/>
  <c r="G23" i="5"/>
  <c r="H22" i="5"/>
  <c r="G22" i="5"/>
  <c r="G21" i="5"/>
  <c r="H21" i="5" s="1"/>
  <c r="H20" i="5"/>
  <c r="G20" i="5"/>
  <c r="G19" i="5"/>
  <c r="H19" i="5" s="1"/>
  <c r="H18" i="5"/>
  <c r="G18" i="5"/>
  <c r="H17" i="5"/>
  <c r="G17" i="5"/>
  <c r="H16" i="5"/>
  <c r="G16" i="5"/>
  <c r="G15" i="5"/>
  <c r="H15" i="5" s="1"/>
  <c r="H14" i="5"/>
  <c r="G14" i="5"/>
  <c r="G13" i="5"/>
  <c r="H13" i="5" s="1"/>
  <c r="H12" i="5"/>
  <c r="G12" i="5"/>
  <c r="H11" i="5"/>
  <c r="G11" i="5"/>
  <c r="H10" i="5"/>
  <c r="G10" i="5"/>
  <c r="G9" i="5"/>
  <c r="H9" i="5" s="1"/>
  <c r="H8" i="5"/>
  <c r="G8" i="5"/>
  <c r="G7" i="5"/>
  <c r="H7" i="5" s="1"/>
  <c r="H6" i="5"/>
  <c r="G6" i="5"/>
  <c r="H5" i="5"/>
  <c r="H1" i="5" s="1"/>
  <c r="G5" i="5"/>
  <c r="H4" i="5"/>
  <c r="G4" i="5"/>
  <c r="C1" i="5"/>
  <c r="B1" i="5"/>
  <c r="G1" i="5" s="1"/>
  <c r="D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/>
  <c r="G86" i="4"/>
  <c r="H86" i="4" s="1"/>
  <c r="G85" i="4"/>
  <c r="H85" i="4" s="1"/>
  <c r="G84" i="4"/>
  <c r="H84" i="4" s="1"/>
  <c r="G83" i="4"/>
  <c r="H83" i="4" s="1"/>
  <c r="G82" i="4"/>
  <c r="H82" i="4" s="1"/>
  <c r="H81" i="4"/>
  <c r="G81" i="4"/>
  <c r="G80" i="4"/>
  <c r="H80" i="4" s="1"/>
  <c r="G79" i="4"/>
  <c r="H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H69" i="4"/>
  <c r="G69" i="4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/>
  <c r="G46" i="4"/>
  <c r="H46" i="4" s="1"/>
  <c r="H45" i="4"/>
  <c r="G45" i="4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/>
  <c r="G38" i="4"/>
  <c r="H38" i="4" s="1"/>
  <c r="G37" i="4"/>
  <c r="H37" i="4" s="1"/>
  <c r="G36" i="4"/>
  <c r="H36" i="4" s="1"/>
  <c r="G35" i="4"/>
  <c r="H35" i="4" s="1"/>
  <c r="G34" i="4"/>
  <c r="H34" i="4" s="1"/>
  <c r="H33" i="4"/>
  <c r="G33" i="4"/>
  <c r="G32" i="4"/>
  <c r="H32" i="4" s="1"/>
  <c r="G31" i="4"/>
  <c r="H31" i="4" s="1"/>
  <c r="G30" i="4"/>
  <c r="H30" i="4" s="1"/>
  <c r="G29" i="4"/>
  <c r="H29" i="4" s="1"/>
  <c r="H28" i="4"/>
  <c r="G28" i="4"/>
  <c r="G27" i="4"/>
  <c r="H27" i="4" s="1"/>
  <c r="G26" i="4"/>
  <c r="H26" i="4" s="1"/>
  <c r="G25" i="4"/>
  <c r="H25" i="4" s="1"/>
  <c r="H24" i="4"/>
  <c r="G24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C15" i="1" s="1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H73" i="3"/>
  <c r="G73" i="3"/>
  <c r="G72" i="3"/>
  <c r="H72" i="3" s="1"/>
  <c r="G71" i="3"/>
  <c r="H71" i="3"/>
  <c r="G70" i="3"/>
  <c r="H70" i="3" s="1"/>
  <c r="G69" i="3"/>
  <c r="H69" i="3" s="1"/>
  <c r="G68" i="3"/>
  <c r="H68" i="3" s="1"/>
  <c r="H67" i="3"/>
  <c r="G67" i="3"/>
  <c r="G66" i="3"/>
  <c r="H66" i="3" s="1"/>
  <c r="G65" i="3"/>
  <c r="H65" i="3" s="1"/>
  <c r="G64" i="3"/>
  <c r="H64" i="3" s="1"/>
  <c r="G63" i="3"/>
  <c r="H63" i="3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G33" i="2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4" i="2"/>
  <c r="H33" i="2"/>
  <c r="H25" i="2"/>
  <c r="H18" i="2"/>
  <c r="H17" i="2"/>
  <c r="B16" i="1"/>
  <c r="C1" i="2"/>
  <c r="B13" i="1" s="1"/>
  <c r="B1" i="2"/>
  <c r="C16" i="1"/>
  <c r="C13" i="1" l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<sst xmlns="http://schemas.openxmlformats.org/spreadsheetml/2006/main" count="153" uniqueCount="120">
  <si>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</si>
  <si>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</si>
  <si>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</si>
  <si>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</si>
  <si>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</si>
  <si>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</si>
  <si>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</si>
  <si>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</si>
  <si>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</si>
  <si>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</si>
  <si>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</si>
  <si>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</si>
  <si>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</si>
  <si>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</si>
  <si>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</si>
  <si>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</si>
  <si>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</si>
  <si>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</si>
  <si>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</si>
  <si>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</si>
  <si>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GONARS</t>
  </si>
  <si>
    <t>33050 GONARS (UD) Via Torviscosa, 8 C.F. 81002680304 C.M. UDIC83200G</t>
  </si>
  <si>
    <t>2040/200035334 del 11/12/2020</t>
  </si>
  <si>
    <t>1010658169 del 28/12/2020</t>
  </si>
  <si>
    <t>WI0000462 del 22/12/2020</t>
  </si>
  <si>
    <t>2003002299 del 31/12/2020</t>
  </si>
  <si>
    <t>2003002298 del 31/12/2020</t>
  </si>
  <si>
    <t>PA-18 del 04/01/2021</t>
  </si>
  <si>
    <t>A20020201000047833 del 31/12/2020</t>
  </si>
  <si>
    <t>A20020201000047834 del 31/12/2020</t>
  </si>
  <si>
    <t>07085E000024921 del 31/12/2020</t>
  </si>
  <si>
    <t>4900/P del 30/12/2020</t>
  </si>
  <si>
    <t>1EPA del 15/02/2021</t>
  </si>
  <si>
    <t>20214G00793 del 15/02/2021</t>
  </si>
  <si>
    <t>2103000293 del 31/01/2021</t>
  </si>
  <si>
    <t>2103000325 del 31/01/2021</t>
  </si>
  <si>
    <t>1021010583 del 04/02/2021</t>
  </si>
  <si>
    <t>1021023942 del 10/02/2021</t>
  </si>
  <si>
    <t>2/68 del 26/02/2021</t>
  </si>
  <si>
    <t>7721002475 del 26/02/2021</t>
  </si>
  <si>
    <t>127 del 18/03/2021</t>
  </si>
  <si>
    <t>WI0000007 del 17/03/2021</t>
  </si>
  <si>
    <t>0000001247/PA del 17/03/2021</t>
  </si>
  <si>
    <t>0000000769/PA del 12/03/2021</t>
  </si>
  <si>
    <t>215 del 11/03/2021</t>
  </si>
  <si>
    <t>20214E10070 del 23/03/2021</t>
  </si>
  <si>
    <t>2021/36/VPA del 31/03/2021</t>
  </si>
  <si>
    <t>2021/37/VPA del 31/03/2021</t>
  </si>
  <si>
    <t>2021/38/VPA del 31/03/2021</t>
  </si>
  <si>
    <t>2021/39/VPA del 31/03/2021</t>
  </si>
  <si>
    <t>2021/40/VPA del 31/03/2021</t>
  </si>
  <si>
    <t>2021/41/VPA del 31/03/2021</t>
  </si>
  <si>
    <t>2021/42/VPA del 31/03/2021</t>
  </si>
  <si>
    <t>0/1082 del 29/03/2021</t>
  </si>
  <si>
    <t>0/1123 del 01/04/2021</t>
  </si>
  <si>
    <t>1010677693 del 31/03/2021</t>
  </si>
  <si>
    <t>A20020211000008742 del 31/03/2021</t>
  </si>
  <si>
    <t>A20020211000008741 del 31/03/2021</t>
  </si>
  <si>
    <t>82 del 31/03/2021</t>
  </si>
  <si>
    <t>7 del 12/04/2021</t>
  </si>
  <si>
    <t>V2/528174 del 31/03/2021</t>
  </si>
  <si>
    <t>421024971 del 19/04/2021</t>
  </si>
  <si>
    <t>20214G02880 del 05/05/2021</t>
  </si>
  <si>
    <t>FVL826 del 14/04/2021</t>
  </si>
  <si>
    <t>FVL897 del 20/04/2021</t>
  </si>
  <si>
    <t>1021099942 del 23/04/2021</t>
  </si>
  <si>
    <t>1021099060 del 23/04/2021</t>
  </si>
  <si>
    <t>1021100156 del 23/04/2021</t>
  </si>
  <si>
    <t>53 del 22/04/2021</t>
  </si>
  <si>
    <t>2021/74/VPA del 30/04/2021</t>
  </si>
  <si>
    <t>1301/FE del 27/04/2021</t>
  </si>
  <si>
    <t>31PA del 22/04/2021</t>
  </si>
  <si>
    <t>38 del 29/04/2021</t>
  </si>
  <si>
    <t>43/PA del 14/05/2021</t>
  </si>
  <si>
    <t>1048 del 14/05/2021</t>
  </si>
  <si>
    <t>11 /3 del 11/05/2021</t>
  </si>
  <si>
    <t>421031081 del 12/05/2021</t>
  </si>
  <si>
    <t>FATTPA 3_21 del 16/05/2021</t>
  </si>
  <si>
    <t>FTPAMVPA0000054 del 07/05/2021</t>
  </si>
  <si>
    <t>1136/2021 del 14/06/2021</t>
  </si>
  <si>
    <t>V3-14511 del 01/06/2021</t>
  </si>
  <si>
    <t>V3-14510 del 01/06/2021</t>
  </si>
  <si>
    <t>V3-14509 del 01/06/2021</t>
  </si>
  <si>
    <t>V3-14319 del 31/05/2021</t>
  </si>
  <si>
    <t>V3-14318 del 31/05/2021</t>
  </si>
  <si>
    <t>2021-VA5-0000404 del 16/06/2021</t>
  </si>
  <si>
    <t>333/PA del 31/05/2021</t>
  </si>
  <si>
    <t>1021136719 del 03/06/2021</t>
  </si>
  <si>
    <t>7721006493 del 28/05/2021</t>
  </si>
  <si>
    <t>50 del 03/06/2021</t>
  </si>
  <si>
    <t>07085E000007621 del 20/05/2021</t>
  </si>
  <si>
    <t>2/PA del 29/05/2021</t>
  </si>
  <si>
    <t>FATTPA 1_21 del 14/06/2021</t>
  </si>
  <si>
    <t>1021160341 del 25/06/2021</t>
  </si>
  <si>
    <t>1 del 21/06/2021</t>
  </si>
  <si>
    <t>1010696848 del 30/06/2021</t>
  </si>
  <si>
    <t>556/F del 31/05/2021</t>
  </si>
  <si>
    <t>12/PA del 30/06/2021</t>
  </si>
  <si>
    <t>A20020211000023535 del 30/06/2021</t>
  </si>
  <si>
    <t>A20020211000023536 del 30/06/2021</t>
  </si>
  <si>
    <t>S581 del 30/06/2021</t>
  </si>
  <si>
    <t>V3-16999 del 13/07/2021</t>
  </si>
  <si>
    <t>1-2021 del 05/07/2021</t>
  </si>
  <si>
    <t>2EPA del 05/07/2021</t>
  </si>
  <si>
    <t>1021172870 del 20/07/2021</t>
  </si>
  <si>
    <t>2/198 del 21/07/2021</t>
  </si>
  <si>
    <t>356/04 del 23/07/2021</t>
  </si>
  <si>
    <t>7721010552 del 27/08/2021</t>
  </si>
  <si>
    <t>12 / PA del 22/08/2021</t>
  </si>
  <si>
    <t>2103002714 del 31/07/2021</t>
  </si>
  <si>
    <t>2103002713 del 31/07/2021</t>
  </si>
  <si>
    <t>2103002712 del 31/07/2021</t>
  </si>
  <si>
    <t>2103002711 del 31/07/2021</t>
  </si>
  <si>
    <t>2103002710 del 31/07/2021</t>
  </si>
  <si>
    <t>2103002715 del 31/07/2021</t>
  </si>
  <si>
    <t>2021VD000566 del 31/07/2021</t>
  </si>
  <si>
    <t>V3-18502 del 30/08/2021</t>
  </si>
  <si>
    <t>V3-18503 del 30/08/2021</t>
  </si>
  <si>
    <t>27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</si>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</sst>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RowHeight="15" x14ac:dyDescent="0.2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1" x14ac:dyDescent="0.25">
      <c r="A1" s="3"/>
    </row>
    <row r="2" spans="1:11" ht="15.95" customHeight="1" x14ac:dyDescent="0.3">
      <c r="B2" s="5" t="s">
        <v>20</v>
      </c>
    </row>
    <row r="3" spans="1:11" ht="12.75" customHeight="1" x14ac:dyDescent="0.25">
      <c r="B3" s="2" t="s">
        <v>21</v>
      </c>
    </row>
    <row r="4" spans="1:11" ht="15.75" thickBot="1" x14ac:dyDescent="0.3"/>
    <row r="5" spans="1:11" ht="18" customHeight="1" thickBot="1" x14ac:dyDescent="0.4">
      <c r="B5" s="9" t="s">
        <v>17</v>
      </c>
      <c r="F5" s="18">
        <v>2021</v>
      </c>
    </row>
    <row r="7" spans="1:11" s="20" customFormat="1" ht="24.95" customHeight="1" x14ac:dyDescent="0.35">
      <c r="A7" s="36" t="s">
        <v>1</v>
      </c>
      <c r="B7" s="37"/>
      <c r="C7" s="37"/>
      <c r="D7" s="37"/>
      <c r="E7" s="37"/>
      <c r="F7" s="38"/>
    </row>
    <row r="8" spans="1:11" ht="30.75" customHeight="1" x14ac:dyDescent="0.25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">
      <c r="A9" s="39">
        <f>SUM(B13:B16)</f>
        <v>104</v>
      </c>
      <c r="B9" s="35"/>
      <c r="C9" s="34">
        <f>SUM(C13:C16)</f>
        <v>92604.88</v>
      </c>
      <c r="D9" s="35"/>
      <c r="E9" s="40">
        <f>('Trimestre 1'!H1+'Trimestre 2'!H1+'Trimestre 3'!H1+'Trimestre 4'!H1)/C9</f>
        <v>-17.461626644297791</v>
      </c>
      <c r="F9" s="41"/>
    </row>
    <row r="10" spans="1:11" s="6" customFormat="1" ht="20.100000000000001" customHeight="1" thickBot="1" x14ac:dyDescent="0.3">
      <c r="A10" s="21"/>
      <c r="B10" s="21"/>
      <c r="C10" s="22"/>
      <c r="D10" s="21"/>
      <c r="E10" s="23"/>
      <c r="F10" s="30"/>
    </row>
    <row r="11" spans="1:11" s="20" customFormat="1" ht="24.95" customHeight="1" x14ac:dyDescent="0.35">
      <c r="A11" s="42" t="s">
        <v>2</v>
      </c>
      <c r="B11" s="43"/>
      <c r="C11" s="43"/>
      <c r="D11" s="43"/>
      <c r="E11" s="43"/>
      <c r="F11" s="44"/>
    </row>
    <row r="12" spans="1:11" ht="46.5" customHeight="1" x14ac:dyDescent="0.25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25">
      <c r="A13" s="28" t="s">
        <v>13</v>
      </c>
      <c r="B13" s="17">
        <f>'Trimestre 1'!C1</f>
        <v>27</v>
      </c>
      <c r="C13" s="29">
        <f>'Trimestre 1'!B1</f>
        <v>18739.010000000002</v>
      </c>
      <c r="D13" s="29">
        <f>'Trimestre 1'!G1</f>
        <v>-18.563188770377945</v>
      </c>
      <c r="E13" s="29">
        <v>32072.28</v>
      </c>
      <c r="F13" s="33" t="s">
        <v>118</v>
      </c>
      <c r="G13" s="7"/>
      <c r="H13" s="8"/>
      <c r="I13" s="8"/>
      <c r="J13" s="6"/>
      <c r="K13" s="6"/>
    </row>
    <row r="14" spans="1:11" ht="22.5" customHeight="1" x14ac:dyDescent="0.25">
      <c r="A14" s="28" t="s">
        <v>14</v>
      </c>
      <c r="B14" s="17">
        <f>'Trimestre 2'!C1</f>
        <v>48</v>
      </c>
      <c r="C14" s="29">
        <f>'Trimestre 2'!B1</f>
        <v>49970.48000000001</v>
      </c>
      <c r="D14" s="29">
        <f>'Trimestre 2'!G1</f>
        <v>-19.4366990271056</v>
      </c>
      <c r="E14" s="29">
        <v>57835.38</v>
      </c>
      <c r="F14" s="33" t="s">
        <v>118</v>
      </c>
      <c r="G14" s="6"/>
      <c r="H14" s="6"/>
      <c r="I14" s="6"/>
      <c r="J14" s="6"/>
      <c r="K14" s="6"/>
    </row>
    <row r="15" spans="1:11" ht="22.5" customHeight="1" x14ac:dyDescent="0.25">
      <c r="A15" s="28" t="s">
        <v>15</v>
      </c>
      <c r="B15" s="17">
        <f>'Trimestre 3'!C1</f>
        <v>29</v>
      </c>
      <c r="C15" s="29">
        <f>'Trimestre 3'!B1</f>
        <v>23895.389999999992</v>
      </c>
      <c r="D15" s="29">
        <f>'Trimestre 3'!G1</f>
        <v>-12.46746255240028</v>
      </c>
      <c r="E15" s="29">
        <v>36166.839999999997</v>
      </c>
      <c r="F15" s="33" t="s">
        <v>119</v>
      </c>
    </row>
    <row r="16" spans="1:11" ht="21.75" customHeight="1" x14ac:dyDescent="0.25">
      <c r="A16" s="28" t="s">
        <v>16</v>
      </c>
      <c r="B16" s="17">
        <f>'Trimestre 4'!C1</f>
        <v>0</v>
      </c>
      <c r="C16" s="29">
        <f>'Trimestre 4'!B1</f>
        <v>0</v>
      </c>
      <c r="D16" s="29">
        <f>'Trimestre 4'!G1</f>
        <v>0</v>
      </c>
      <c r="E16" s="29"/>
      <c r="F16" s="33"/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18739.010000000002</v>
      </c>
      <c r="C1">
        <f>COUNTA(A4:A203)</f>
        <v>27</v>
      </c>
      <c r="G1" s="16">
        <f>IF(B1&lt;&gt;0,H1/B1,0)</f>
        <v>-18.563188770377945</v>
      </c>
      <c r="H1" s="15">
        <f>SUM(H4:H195)</f>
        <v>-347855.78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22</v>
      </c>
      <c r="B4" s="12">
        <v>2936.18</v>
      </c>
      <c r="C4" s="13">
        <v>44213</v>
      </c>
      <c r="D4" s="13">
        <v>44215</v>
      </c>
      <c r="E4" s="13"/>
      <c r="F4" s="13"/>
      <c r="G4" s="1">
        <f>D4-C4-(F4-E4)</f>
        <v>2</v>
      </c>
      <c r="H4" s="12">
        <f>B4*G4</f>
        <v>5872.36</v>
      </c>
    </row>
    <row r="5" spans="1:8" x14ac:dyDescent="0.25">
      <c r="A5" s="19" t="s">
        <v>23</v>
      </c>
      <c r="B5" s="12">
        <v>85.56</v>
      </c>
      <c r="C5" s="13">
        <v>44224</v>
      </c>
      <c r="D5" s="13">
        <v>44215</v>
      </c>
      <c r="E5" s="13"/>
      <c r="F5" s="13"/>
      <c r="G5" s="1">
        <f t="shared" ref="G5:G68" si="0">D5-C5-(F5-E5)</f>
        <v>-9</v>
      </c>
      <c r="H5" s="12">
        <f t="shared" ref="H5:H68" si="1">B5*G5</f>
        <v>-770.04</v>
      </c>
    </row>
    <row r="6" spans="1:8" x14ac:dyDescent="0.25">
      <c r="A6" s="19" t="s">
        <v>24</v>
      </c>
      <c r="B6" s="12">
        <v>387.6</v>
      </c>
      <c r="C6" s="13">
        <v>44223</v>
      </c>
      <c r="D6" s="13">
        <v>44215</v>
      </c>
      <c r="E6" s="13"/>
      <c r="F6" s="13"/>
      <c r="G6" s="1">
        <f t="shared" si="0"/>
        <v>-8</v>
      </c>
      <c r="H6" s="12">
        <f t="shared" si="1"/>
        <v>-3100.8</v>
      </c>
    </row>
    <row r="7" spans="1:8" x14ac:dyDescent="0.25">
      <c r="A7" s="19" t="s">
        <v>25</v>
      </c>
      <c r="B7" s="12">
        <v>23.4</v>
      </c>
      <c r="C7" s="13">
        <v>44238</v>
      </c>
      <c r="D7" s="13">
        <v>44215</v>
      </c>
      <c r="E7" s="13"/>
      <c r="F7" s="13"/>
      <c r="G7" s="1">
        <f t="shared" si="0"/>
        <v>-23</v>
      </c>
      <c r="H7" s="12">
        <f t="shared" si="1"/>
        <v>-538.19999999999993</v>
      </c>
    </row>
    <row r="8" spans="1:8" x14ac:dyDescent="0.25">
      <c r="A8" s="19" t="s">
        <v>26</v>
      </c>
      <c r="B8" s="12">
        <v>313.7</v>
      </c>
      <c r="C8" s="13">
        <v>44239</v>
      </c>
      <c r="D8" s="13">
        <v>44215</v>
      </c>
      <c r="E8" s="13"/>
      <c r="F8" s="13"/>
      <c r="G8" s="1">
        <f t="shared" si="0"/>
        <v>-24</v>
      </c>
      <c r="H8" s="12">
        <f t="shared" si="1"/>
        <v>-7528.7999999999993</v>
      </c>
    </row>
    <row r="9" spans="1:8" x14ac:dyDescent="0.25">
      <c r="A9" s="19" t="s">
        <v>26</v>
      </c>
      <c r="B9" s="12">
        <v>36.299999999999997</v>
      </c>
      <c r="C9" s="13">
        <v>44239</v>
      </c>
      <c r="D9" s="13">
        <v>44215</v>
      </c>
      <c r="E9" s="13"/>
      <c r="F9" s="13"/>
      <c r="G9" s="1">
        <f t="shared" si="0"/>
        <v>-24</v>
      </c>
      <c r="H9" s="12">
        <f t="shared" si="1"/>
        <v>-871.19999999999993</v>
      </c>
    </row>
    <row r="10" spans="1:8" x14ac:dyDescent="0.25">
      <c r="A10" s="19" t="s">
        <v>27</v>
      </c>
      <c r="B10" s="12">
        <v>1055</v>
      </c>
      <c r="C10" s="13">
        <v>44238</v>
      </c>
      <c r="D10" s="13">
        <v>44215</v>
      </c>
      <c r="E10" s="13"/>
      <c r="F10" s="13"/>
      <c r="G10" s="1">
        <f t="shared" si="0"/>
        <v>-23</v>
      </c>
      <c r="H10" s="12">
        <f t="shared" si="1"/>
        <v>-24265</v>
      </c>
    </row>
    <row r="11" spans="1:8" x14ac:dyDescent="0.25">
      <c r="A11" s="19" t="s">
        <v>28</v>
      </c>
      <c r="B11" s="12">
        <v>211</v>
      </c>
      <c r="C11" s="13">
        <v>44233</v>
      </c>
      <c r="D11" s="13">
        <v>44215</v>
      </c>
      <c r="E11" s="13"/>
      <c r="F11" s="13"/>
      <c r="G11" s="1">
        <f t="shared" si="0"/>
        <v>-18</v>
      </c>
      <c r="H11" s="12">
        <f t="shared" si="1"/>
        <v>-3798</v>
      </c>
    </row>
    <row r="12" spans="1:8" x14ac:dyDescent="0.25">
      <c r="A12" s="19" t="s">
        <v>29</v>
      </c>
      <c r="B12" s="12">
        <v>400</v>
      </c>
      <c r="C12" s="13">
        <v>44233</v>
      </c>
      <c r="D12" s="13">
        <v>44215</v>
      </c>
      <c r="E12" s="13"/>
      <c r="F12" s="13"/>
      <c r="G12" s="1">
        <f t="shared" si="0"/>
        <v>-18</v>
      </c>
      <c r="H12" s="12">
        <f t="shared" si="1"/>
        <v>-7200</v>
      </c>
    </row>
    <row r="13" spans="1:8" x14ac:dyDescent="0.25">
      <c r="A13" s="19" t="s">
        <v>30</v>
      </c>
      <c r="B13" s="12">
        <v>1500</v>
      </c>
      <c r="C13" s="13">
        <v>44233</v>
      </c>
      <c r="D13" s="13">
        <v>44215</v>
      </c>
      <c r="E13" s="13"/>
      <c r="F13" s="13"/>
      <c r="G13" s="1">
        <f t="shared" si="0"/>
        <v>-18</v>
      </c>
      <c r="H13" s="12">
        <f t="shared" si="1"/>
        <v>-27000</v>
      </c>
    </row>
    <row r="14" spans="1:8" x14ac:dyDescent="0.25">
      <c r="A14" s="19" t="s">
        <v>31</v>
      </c>
      <c r="B14" s="12">
        <v>257.04000000000002</v>
      </c>
      <c r="C14" s="13">
        <v>44233</v>
      </c>
      <c r="D14" s="13">
        <v>44215</v>
      </c>
      <c r="E14" s="13"/>
      <c r="F14" s="13"/>
      <c r="G14" s="1">
        <f t="shared" si="0"/>
        <v>-18</v>
      </c>
      <c r="H14" s="12">
        <f t="shared" si="1"/>
        <v>-4626.72</v>
      </c>
    </row>
    <row r="15" spans="1:8" x14ac:dyDescent="0.25">
      <c r="A15" s="19" t="s">
        <v>32</v>
      </c>
      <c r="B15" s="12">
        <v>2960</v>
      </c>
      <c r="C15" s="13">
        <v>44276</v>
      </c>
      <c r="D15" s="13">
        <v>44247</v>
      </c>
      <c r="E15" s="13"/>
      <c r="F15" s="13"/>
      <c r="G15" s="1">
        <f t="shared" si="0"/>
        <v>-29</v>
      </c>
      <c r="H15" s="12">
        <f t="shared" si="1"/>
        <v>-85840</v>
      </c>
    </row>
    <row r="16" spans="1:8" x14ac:dyDescent="0.25">
      <c r="A16" s="19" t="s">
        <v>33</v>
      </c>
      <c r="B16" s="12">
        <v>80</v>
      </c>
      <c r="C16" s="13">
        <v>44276</v>
      </c>
      <c r="D16" s="13">
        <v>44247</v>
      </c>
      <c r="E16" s="13"/>
      <c r="F16" s="13"/>
      <c r="G16" s="1">
        <f t="shared" si="0"/>
        <v>-29</v>
      </c>
      <c r="H16" s="12">
        <f t="shared" si="1"/>
        <v>-2320</v>
      </c>
    </row>
    <row r="17" spans="1:8" x14ac:dyDescent="0.25">
      <c r="A17" s="19" t="s">
        <v>34</v>
      </c>
      <c r="B17" s="12">
        <v>41.6</v>
      </c>
      <c r="C17" s="13">
        <v>44263</v>
      </c>
      <c r="D17" s="13">
        <v>44247</v>
      </c>
      <c r="E17" s="13"/>
      <c r="F17" s="13"/>
      <c r="G17" s="1">
        <f t="shared" si="0"/>
        <v>-16</v>
      </c>
      <c r="H17" s="12">
        <f t="shared" si="1"/>
        <v>-665.6</v>
      </c>
    </row>
    <row r="18" spans="1:8" x14ac:dyDescent="0.25">
      <c r="A18" s="19" t="s">
        <v>35</v>
      </c>
      <c r="B18" s="12">
        <v>165</v>
      </c>
      <c r="C18" s="13">
        <v>44263</v>
      </c>
      <c r="D18" s="13">
        <v>44247</v>
      </c>
      <c r="E18" s="13"/>
      <c r="F18" s="13"/>
      <c r="G18" s="1">
        <f t="shared" si="0"/>
        <v>-16</v>
      </c>
      <c r="H18" s="12">
        <f t="shared" si="1"/>
        <v>-2640</v>
      </c>
    </row>
    <row r="19" spans="1:8" x14ac:dyDescent="0.25">
      <c r="A19" s="19" t="s">
        <v>36</v>
      </c>
      <c r="B19" s="12">
        <v>8.6300000000000008</v>
      </c>
      <c r="C19" s="13">
        <v>44263</v>
      </c>
      <c r="D19" s="13">
        <v>44247</v>
      </c>
      <c r="E19" s="13"/>
      <c r="F19" s="13"/>
      <c r="G19" s="1">
        <f t="shared" si="0"/>
        <v>-16</v>
      </c>
      <c r="H19" s="12">
        <f t="shared" si="1"/>
        <v>-138.08000000000001</v>
      </c>
    </row>
    <row r="20" spans="1:8" x14ac:dyDescent="0.25">
      <c r="A20" s="19" t="s">
        <v>37</v>
      </c>
      <c r="B20" s="12">
        <v>20.85</v>
      </c>
      <c r="C20" s="13">
        <v>44272</v>
      </c>
      <c r="D20" s="13">
        <v>44247</v>
      </c>
      <c r="E20" s="13"/>
      <c r="F20" s="13"/>
      <c r="G20" s="1">
        <f t="shared" si="0"/>
        <v>-25</v>
      </c>
      <c r="H20" s="12">
        <f t="shared" si="1"/>
        <v>-521.25</v>
      </c>
    </row>
    <row r="21" spans="1:8" x14ac:dyDescent="0.25">
      <c r="A21" s="19" t="s">
        <v>37</v>
      </c>
      <c r="B21" s="12">
        <v>0.2</v>
      </c>
      <c r="C21" s="13">
        <v>44272</v>
      </c>
      <c r="D21" s="13">
        <v>44247</v>
      </c>
      <c r="E21" s="13"/>
      <c r="F21" s="13"/>
      <c r="G21" s="1">
        <f t="shared" si="0"/>
        <v>-25</v>
      </c>
      <c r="H21" s="12">
        <f t="shared" si="1"/>
        <v>-5</v>
      </c>
    </row>
    <row r="22" spans="1:8" x14ac:dyDescent="0.25">
      <c r="A22" s="19" t="s">
        <v>38</v>
      </c>
      <c r="B22" s="12">
        <v>3500</v>
      </c>
      <c r="C22" s="13">
        <v>44288</v>
      </c>
      <c r="D22" s="13">
        <v>44268</v>
      </c>
      <c r="E22" s="13"/>
      <c r="F22" s="13"/>
      <c r="G22" s="1">
        <f t="shared" si="0"/>
        <v>-20</v>
      </c>
      <c r="H22" s="12">
        <f t="shared" si="1"/>
        <v>-70000</v>
      </c>
    </row>
    <row r="23" spans="1:8" x14ac:dyDescent="0.25">
      <c r="A23" s="19" t="s">
        <v>39</v>
      </c>
      <c r="B23" s="12">
        <v>173.15</v>
      </c>
      <c r="C23" s="13">
        <v>44287</v>
      </c>
      <c r="D23" s="13">
        <v>44268</v>
      </c>
      <c r="E23" s="13"/>
      <c r="F23" s="13"/>
      <c r="G23" s="1">
        <f t="shared" si="0"/>
        <v>-19</v>
      </c>
      <c r="H23" s="12">
        <f t="shared" si="1"/>
        <v>-3289.85</v>
      </c>
    </row>
    <row r="24" spans="1:8" x14ac:dyDescent="0.25">
      <c r="A24" s="19" t="s">
        <v>40</v>
      </c>
      <c r="B24" s="12">
        <v>269</v>
      </c>
      <c r="C24" s="13">
        <v>44304</v>
      </c>
      <c r="D24" s="13">
        <v>44278</v>
      </c>
      <c r="E24" s="13"/>
      <c r="F24" s="13"/>
      <c r="G24" s="1">
        <f t="shared" si="0"/>
        <v>-26</v>
      </c>
      <c r="H24" s="12">
        <f t="shared" si="1"/>
        <v>-6994</v>
      </c>
    </row>
    <row r="25" spans="1:8" x14ac:dyDescent="0.25">
      <c r="A25" s="19" t="s">
        <v>41</v>
      </c>
      <c r="B25" s="12">
        <v>877.2</v>
      </c>
      <c r="C25" s="13">
        <v>44303</v>
      </c>
      <c r="D25" s="13">
        <v>44278</v>
      </c>
      <c r="E25" s="13"/>
      <c r="F25" s="13"/>
      <c r="G25" s="1">
        <f t="shared" si="0"/>
        <v>-25</v>
      </c>
      <c r="H25" s="12">
        <f t="shared" si="1"/>
        <v>-21930</v>
      </c>
    </row>
    <row r="26" spans="1:8" x14ac:dyDescent="0.25">
      <c r="A26" s="19" t="s">
        <v>42</v>
      </c>
      <c r="B26" s="12">
        <v>600</v>
      </c>
      <c r="C26" s="13">
        <v>44303</v>
      </c>
      <c r="D26" s="13">
        <v>44278</v>
      </c>
      <c r="E26" s="13"/>
      <c r="F26" s="13"/>
      <c r="G26" s="1">
        <f t="shared" si="0"/>
        <v>-25</v>
      </c>
      <c r="H26" s="12">
        <f t="shared" si="1"/>
        <v>-15000</v>
      </c>
    </row>
    <row r="27" spans="1:8" x14ac:dyDescent="0.25">
      <c r="A27" s="19" t="s">
        <v>43</v>
      </c>
      <c r="B27" s="12">
        <v>1200</v>
      </c>
      <c r="C27" s="13">
        <v>44300</v>
      </c>
      <c r="D27" s="13">
        <v>44278</v>
      </c>
      <c r="E27" s="13"/>
      <c r="F27" s="13"/>
      <c r="G27" s="1">
        <f t="shared" si="0"/>
        <v>-22</v>
      </c>
      <c r="H27" s="12">
        <f t="shared" si="1"/>
        <v>-26400</v>
      </c>
    </row>
    <row r="28" spans="1:8" x14ac:dyDescent="0.25">
      <c r="A28" s="19" t="s">
        <v>44</v>
      </c>
      <c r="B28" s="12">
        <v>1073</v>
      </c>
      <c r="C28" s="13">
        <v>44300</v>
      </c>
      <c r="D28" s="13">
        <v>44278</v>
      </c>
      <c r="E28" s="13"/>
      <c r="F28" s="13"/>
      <c r="G28" s="1">
        <f t="shared" si="0"/>
        <v>-22</v>
      </c>
      <c r="H28" s="12">
        <f t="shared" si="1"/>
        <v>-23606</v>
      </c>
    </row>
    <row r="29" spans="1:8" x14ac:dyDescent="0.25">
      <c r="A29" s="19" t="s">
        <v>45</v>
      </c>
      <c r="B29" s="12">
        <v>137.4</v>
      </c>
      <c r="C29" s="13">
        <v>44312</v>
      </c>
      <c r="D29" s="13">
        <v>44286</v>
      </c>
      <c r="E29" s="13"/>
      <c r="F29" s="13"/>
      <c r="G29" s="1">
        <f t="shared" si="0"/>
        <v>-26</v>
      </c>
      <c r="H29" s="12">
        <f t="shared" si="1"/>
        <v>-3572.4</v>
      </c>
    </row>
    <row r="30" spans="1:8" x14ac:dyDescent="0.25">
      <c r="A30" s="19" t="s">
        <v>45</v>
      </c>
      <c r="B30" s="12">
        <v>427.2</v>
      </c>
      <c r="C30" s="13">
        <v>44312</v>
      </c>
      <c r="D30" s="13">
        <v>44286</v>
      </c>
      <c r="E30" s="13"/>
      <c r="F30" s="13"/>
      <c r="G30" s="1">
        <f t="shared" si="0"/>
        <v>-26</v>
      </c>
      <c r="H30" s="12">
        <f t="shared" si="1"/>
        <v>-11107.199999999999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49970.48000000001</v>
      </c>
      <c r="C1">
        <f>COUNTA(A4:A203)</f>
        <v>48</v>
      </c>
      <c r="G1" s="16">
        <f>IF(B1&lt;&gt;0,H1/B1,0)</f>
        <v>-19.4366990271056</v>
      </c>
      <c r="H1" s="15">
        <f>SUM(H4:H195)</f>
        <v>-971261.18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46</v>
      </c>
      <c r="B4" s="12">
        <v>437.78</v>
      </c>
      <c r="C4" s="13">
        <v>44324</v>
      </c>
      <c r="D4" s="13">
        <v>44299</v>
      </c>
      <c r="E4" s="13"/>
      <c r="F4" s="13"/>
      <c r="G4" s="1">
        <f>D4-C4-(F4-E4)</f>
        <v>-25</v>
      </c>
      <c r="H4" s="12">
        <f>B4*G4</f>
        <v>-10944.5</v>
      </c>
    </row>
    <row r="5" spans="1:8" x14ac:dyDescent="0.25">
      <c r="A5" s="19" t="s">
        <v>47</v>
      </c>
      <c r="B5" s="12">
        <v>864.59</v>
      </c>
      <c r="C5" s="13">
        <v>44324</v>
      </c>
      <c r="D5" s="13">
        <v>44299</v>
      </c>
      <c r="E5" s="13"/>
      <c r="F5" s="13"/>
      <c r="G5" s="1">
        <f t="shared" ref="G5:G68" si="0">D5-C5-(F5-E5)</f>
        <v>-25</v>
      </c>
      <c r="H5" s="12">
        <f t="shared" ref="H5:H68" si="1">B5*G5</f>
        <v>-21614.75</v>
      </c>
    </row>
    <row r="6" spans="1:8" x14ac:dyDescent="0.25">
      <c r="A6" s="19" t="s">
        <v>48</v>
      </c>
      <c r="B6" s="12">
        <v>336.25</v>
      </c>
      <c r="C6" s="13">
        <v>44324</v>
      </c>
      <c r="D6" s="13">
        <v>44299</v>
      </c>
      <c r="E6" s="13"/>
      <c r="F6" s="13"/>
      <c r="G6" s="1">
        <f t="shared" si="0"/>
        <v>-25</v>
      </c>
      <c r="H6" s="12">
        <f t="shared" si="1"/>
        <v>-8406.25</v>
      </c>
    </row>
    <row r="7" spans="1:8" x14ac:dyDescent="0.25">
      <c r="A7" s="19" t="s">
        <v>49</v>
      </c>
      <c r="B7" s="12">
        <v>434.03</v>
      </c>
      <c r="C7" s="13">
        <v>44324</v>
      </c>
      <c r="D7" s="13">
        <v>44299</v>
      </c>
      <c r="E7" s="13"/>
      <c r="F7" s="13"/>
      <c r="G7" s="1">
        <f t="shared" si="0"/>
        <v>-25</v>
      </c>
      <c r="H7" s="12">
        <f t="shared" si="1"/>
        <v>-10850.75</v>
      </c>
    </row>
    <row r="8" spans="1:8" x14ac:dyDescent="0.25">
      <c r="A8" s="19" t="s">
        <v>50</v>
      </c>
      <c r="B8" s="12">
        <v>836.25</v>
      </c>
      <c r="C8" s="13">
        <v>44324</v>
      </c>
      <c r="D8" s="13">
        <v>44299</v>
      </c>
      <c r="E8" s="13"/>
      <c r="F8" s="13"/>
      <c r="G8" s="1">
        <f t="shared" si="0"/>
        <v>-25</v>
      </c>
      <c r="H8" s="12">
        <f t="shared" si="1"/>
        <v>-20906.25</v>
      </c>
    </row>
    <row r="9" spans="1:8" x14ac:dyDescent="0.25">
      <c r="A9" s="19" t="s">
        <v>51</v>
      </c>
      <c r="B9" s="12">
        <v>979.62</v>
      </c>
      <c r="C9" s="13">
        <v>44324</v>
      </c>
      <c r="D9" s="13">
        <v>44299</v>
      </c>
      <c r="E9" s="13"/>
      <c r="F9" s="13"/>
      <c r="G9" s="1">
        <f t="shared" si="0"/>
        <v>-25</v>
      </c>
      <c r="H9" s="12">
        <f t="shared" si="1"/>
        <v>-24490.5</v>
      </c>
    </row>
    <row r="10" spans="1:8" x14ac:dyDescent="0.25">
      <c r="A10" s="19" t="s">
        <v>52</v>
      </c>
      <c r="B10" s="12">
        <v>645.08000000000004</v>
      </c>
      <c r="C10" s="13">
        <v>44324</v>
      </c>
      <c r="D10" s="13">
        <v>44299</v>
      </c>
      <c r="E10" s="13"/>
      <c r="F10" s="13"/>
      <c r="G10" s="1">
        <f t="shared" si="0"/>
        <v>-25</v>
      </c>
      <c r="H10" s="12">
        <f t="shared" si="1"/>
        <v>-16127.000000000002</v>
      </c>
    </row>
    <row r="11" spans="1:8" x14ac:dyDescent="0.25">
      <c r="A11" s="19" t="s">
        <v>53</v>
      </c>
      <c r="B11" s="12">
        <v>333.47</v>
      </c>
      <c r="C11" s="13">
        <v>44322</v>
      </c>
      <c r="D11" s="13">
        <v>44299</v>
      </c>
      <c r="E11" s="13"/>
      <c r="F11" s="13"/>
      <c r="G11" s="1">
        <f t="shared" si="0"/>
        <v>-23</v>
      </c>
      <c r="H11" s="12">
        <f t="shared" si="1"/>
        <v>-7669.81</v>
      </c>
    </row>
    <row r="12" spans="1:8" x14ac:dyDescent="0.25">
      <c r="A12" s="19" t="s">
        <v>54</v>
      </c>
      <c r="B12" s="12">
        <v>15.11</v>
      </c>
      <c r="C12" s="13">
        <v>44323</v>
      </c>
      <c r="D12" s="13">
        <v>44299</v>
      </c>
      <c r="E12" s="13"/>
      <c r="F12" s="13"/>
      <c r="G12" s="1">
        <f t="shared" si="0"/>
        <v>-24</v>
      </c>
      <c r="H12" s="12">
        <f t="shared" si="1"/>
        <v>-362.64</v>
      </c>
    </row>
    <row r="13" spans="1:8" x14ac:dyDescent="0.25">
      <c r="A13" s="19" t="s">
        <v>55</v>
      </c>
      <c r="B13" s="12">
        <v>85.56</v>
      </c>
      <c r="C13" s="13">
        <v>44322</v>
      </c>
      <c r="D13" s="13">
        <v>44299</v>
      </c>
      <c r="E13" s="13"/>
      <c r="F13" s="13"/>
      <c r="G13" s="1">
        <f t="shared" si="0"/>
        <v>-23</v>
      </c>
      <c r="H13" s="12">
        <f t="shared" si="1"/>
        <v>-1967.88</v>
      </c>
    </row>
    <row r="14" spans="1:8" x14ac:dyDescent="0.25">
      <c r="A14" s="19" t="s">
        <v>56</v>
      </c>
      <c r="B14" s="12">
        <v>400</v>
      </c>
      <c r="C14" s="13">
        <v>44322</v>
      </c>
      <c r="D14" s="13">
        <v>44299</v>
      </c>
      <c r="E14" s="13"/>
      <c r="F14" s="13"/>
      <c r="G14" s="1">
        <f t="shared" si="0"/>
        <v>-23</v>
      </c>
      <c r="H14" s="12">
        <f t="shared" si="1"/>
        <v>-9200</v>
      </c>
    </row>
    <row r="15" spans="1:8" x14ac:dyDescent="0.25">
      <c r="A15" s="19" t="s">
        <v>57</v>
      </c>
      <c r="B15" s="12">
        <v>211</v>
      </c>
      <c r="C15" s="13">
        <v>44322</v>
      </c>
      <c r="D15" s="13">
        <v>44299</v>
      </c>
      <c r="E15" s="13"/>
      <c r="F15" s="13"/>
      <c r="G15" s="1">
        <f t="shared" si="0"/>
        <v>-23</v>
      </c>
      <c r="H15" s="12">
        <f t="shared" si="1"/>
        <v>-4853</v>
      </c>
    </row>
    <row r="16" spans="1:8" x14ac:dyDescent="0.25">
      <c r="A16" s="19" t="s">
        <v>58</v>
      </c>
      <c r="B16" s="12">
        <v>540</v>
      </c>
      <c r="C16" s="13">
        <v>44322</v>
      </c>
      <c r="D16" s="13">
        <v>44299</v>
      </c>
      <c r="E16" s="13"/>
      <c r="F16" s="13"/>
      <c r="G16" s="1">
        <f t="shared" si="0"/>
        <v>-23</v>
      </c>
      <c r="H16" s="12">
        <f t="shared" si="1"/>
        <v>-12420</v>
      </c>
    </row>
    <row r="17" spans="1:8" x14ac:dyDescent="0.25">
      <c r="A17" s="19" t="s">
        <v>59</v>
      </c>
      <c r="B17" s="12">
        <v>163.63999999999999</v>
      </c>
      <c r="C17" s="13">
        <v>44344</v>
      </c>
      <c r="D17" s="13">
        <v>44328</v>
      </c>
      <c r="E17" s="13"/>
      <c r="F17" s="13"/>
      <c r="G17" s="1">
        <f t="shared" si="0"/>
        <v>-16</v>
      </c>
      <c r="H17" s="12">
        <f t="shared" si="1"/>
        <v>-2618.2399999999998</v>
      </c>
    </row>
    <row r="18" spans="1:8" x14ac:dyDescent="0.25">
      <c r="A18" s="19" t="s">
        <v>60</v>
      </c>
      <c r="B18" s="12">
        <v>2940</v>
      </c>
      <c r="C18" s="13">
        <v>44330</v>
      </c>
      <c r="D18" s="13">
        <v>44329</v>
      </c>
      <c r="E18" s="13"/>
      <c r="F18" s="13"/>
      <c r="G18" s="1">
        <f t="shared" si="0"/>
        <v>-1</v>
      </c>
      <c r="H18" s="12">
        <f t="shared" si="1"/>
        <v>-2940</v>
      </c>
    </row>
    <row r="19" spans="1:8" x14ac:dyDescent="0.25">
      <c r="A19" s="19" t="s">
        <v>61</v>
      </c>
      <c r="B19" s="12">
        <v>128.52000000000001</v>
      </c>
      <c r="C19" s="13">
        <v>44346</v>
      </c>
      <c r="D19" s="13">
        <v>44329</v>
      </c>
      <c r="E19" s="13"/>
      <c r="F19" s="13"/>
      <c r="G19" s="1">
        <f t="shared" si="0"/>
        <v>-17</v>
      </c>
      <c r="H19" s="12">
        <f t="shared" si="1"/>
        <v>-2184.84</v>
      </c>
    </row>
    <row r="20" spans="1:8" x14ac:dyDescent="0.25">
      <c r="A20" s="19" t="s">
        <v>62</v>
      </c>
      <c r="B20" s="12">
        <v>110</v>
      </c>
      <c r="C20" s="13">
        <v>44354</v>
      </c>
      <c r="D20" s="13">
        <v>44329</v>
      </c>
      <c r="E20" s="13"/>
      <c r="F20" s="13"/>
      <c r="G20" s="1">
        <f t="shared" si="0"/>
        <v>-25</v>
      </c>
      <c r="H20" s="12">
        <f t="shared" si="1"/>
        <v>-2750</v>
      </c>
    </row>
    <row r="21" spans="1:8" x14ac:dyDescent="0.25">
      <c r="A21" s="19" t="s">
        <v>63</v>
      </c>
      <c r="B21" s="12">
        <v>90</v>
      </c>
      <c r="C21" s="13">
        <v>44331</v>
      </c>
      <c r="D21" s="13">
        <v>44329</v>
      </c>
      <c r="E21" s="13"/>
      <c r="F21" s="13"/>
      <c r="G21" s="1">
        <f t="shared" si="0"/>
        <v>-2</v>
      </c>
      <c r="H21" s="12">
        <f t="shared" si="1"/>
        <v>-180</v>
      </c>
    </row>
    <row r="22" spans="1:8" x14ac:dyDescent="0.25">
      <c r="A22" s="19" t="s">
        <v>64</v>
      </c>
      <c r="B22" s="12">
        <v>90</v>
      </c>
      <c r="C22" s="13">
        <v>44337</v>
      </c>
      <c r="D22" s="13">
        <v>44329</v>
      </c>
      <c r="E22" s="13"/>
      <c r="F22" s="13"/>
      <c r="G22" s="1">
        <f t="shared" si="0"/>
        <v>-8</v>
      </c>
      <c r="H22" s="12">
        <f t="shared" si="1"/>
        <v>-720</v>
      </c>
    </row>
    <row r="23" spans="1:8" x14ac:dyDescent="0.25">
      <c r="A23" s="19" t="s">
        <v>65</v>
      </c>
      <c r="B23" s="12">
        <v>53.19</v>
      </c>
      <c r="C23" s="13">
        <v>44342</v>
      </c>
      <c r="D23" s="13">
        <v>44329</v>
      </c>
      <c r="E23" s="13"/>
      <c r="F23" s="13"/>
      <c r="G23" s="1">
        <f t="shared" si="0"/>
        <v>-13</v>
      </c>
      <c r="H23" s="12">
        <f t="shared" si="1"/>
        <v>-691.47</v>
      </c>
    </row>
    <row r="24" spans="1:8" x14ac:dyDescent="0.25">
      <c r="A24" s="19" t="s">
        <v>66</v>
      </c>
      <c r="B24" s="12">
        <v>38.299999999999997</v>
      </c>
      <c r="C24" s="13">
        <v>44342</v>
      </c>
      <c r="D24" s="13">
        <v>44329</v>
      </c>
      <c r="E24" s="13"/>
      <c r="F24" s="13"/>
      <c r="G24" s="1">
        <f t="shared" si="0"/>
        <v>-13</v>
      </c>
      <c r="H24" s="12">
        <f t="shared" si="1"/>
        <v>-497.9</v>
      </c>
    </row>
    <row r="25" spans="1:8" x14ac:dyDescent="0.25">
      <c r="A25" s="19" t="s">
        <v>67</v>
      </c>
      <c r="B25" s="12">
        <v>56.31</v>
      </c>
      <c r="C25" s="13">
        <v>44342</v>
      </c>
      <c r="D25" s="13">
        <v>44329</v>
      </c>
      <c r="E25" s="13"/>
      <c r="F25" s="13"/>
      <c r="G25" s="1">
        <f t="shared" si="0"/>
        <v>-13</v>
      </c>
      <c r="H25" s="12">
        <f t="shared" si="1"/>
        <v>-732.03</v>
      </c>
    </row>
    <row r="26" spans="1:8" x14ac:dyDescent="0.25">
      <c r="A26" s="19" t="s">
        <v>68</v>
      </c>
      <c r="B26" s="12">
        <v>875</v>
      </c>
      <c r="C26" s="13">
        <v>44352</v>
      </c>
      <c r="D26" s="13">
        <v>44329</v>
      </c>
      <c r="E26" s="13"/>
      <c r="F26" s="13"/>
      <c r="G26" s="1">
        <f t="shared" si="0"/>
        <v>-23</v>
      </c>
      <c r="H26" s="12">
        <f t="shared" si="1"/>
        <v>-20125</v>
      </c>
    </row>
    <row r="27" spans="1:8" x14ac:dyDescent="0.25">
      <c r="A27" s="19" t="s">
        <v>69</v>
      </c>
      <c r="B27" s="12">
        <v>809.28</v>
      </c>
      <c r="C27" s="13">
        <v>44351</v>
      </c>
      <c r="D27" s="13">
        <v>44329</v>
      </c>
      <c r="E27" s="13"/>
      <c r="F27" s="13"/>
      <c r="G27" s="1">
        <f t="shared" si="0"/>
        <v>-22</v>
      </c>
      <c r="H27" s="12">
        <f t="shared" si="1"/>
        <v>-17804.16</v>
      </c>
    </row>
    <row r="28" spans="1:8" x14ac:dyDescent="0.25">
      <c r="A28" s="19" t="s">
        <v>70</v>
      </c>
      <c r="B28" s="12">
        <v>848</v>
      </c>
      <c r="C28" s="13">
        <v>44345</v>
      </c>
      <c r="D28" s="13">
        <v>44329</v>
      </c>
      <c r="E28" s="13"/>
      <c r="F28" s="13"/>
      <c r="G28" s="1">
        <f t="shared" si="0"/>
        <v>-16</v>
      </c>
      <c r="H28" s="12">
        <f t="shared" si="1"/>
        <v>-13568</v>
      </c>
    </row>
    <row r="29" spans="1:8" x14ac:dyDescent="0.25">
      <c r="A29" s="19" t="s">
        <v>71</v>
      </c>
      <c r="B29" s="12">
        <v>149.15</v>
      </c>
      <c r="C29" s="13">
        <v>44340</v>
      </c>
      <c r="D29" s="13">
        <v>44329</v>
      </c>
      <c r="E29" s="13"/>
      <c r="F29" s="13"/>
      <c r="G29" s="1">
        <f t="shared" si="0"/>
        <v>-11</v>
      </c>
      <c r="H29" s="12">
        <f t="shared" si="1"/>
        <v>-1640.65</v>
      </c>
    </row>
    <row r="30" spans="1:8" x14ac:dyDescent="0.25">
      <c r="A30" s="19" t="s">
        <v>72</v>
      </c>
      <c r="B30" s="12">
        <v>8690.2000000000007</v>
      </c>
      <c r="C30" s="13">
        <v>44346</v>
      </c>
      <c r="D30" s="13">
        <v>44329</v>
      </c>
      <c r="E30" s="13"/>
      <c r="F30" s="13"/>
      <c r="G30" s="1">
        <f t="shared" si="0"/>
        <v>-17</v>
      </c>
      <c r="H30" s="12">
        <f t="shared" si="1"/>
        <v>-147733.40000000002</v>
      </c>
    </row>
    <row r="31" spans="1:8" x14ac:dyDescent="0.25">
      <c r="A31" s="19" t="s">
        <v>73</v>
      </c>
      <c r="B31" s="12">
        <v>234.06</v>
      </c>
      <c r="C31" s="13">
        <v>44365</v>
      </c>
      <c r="D31" s="13">
        <v>44343</v>
      </c>
      <c r="E31" s="13"/>
      <c r="F31" s="13"/>
      <c r="G31" s="1">
        <f t="shared" si="0"/>
        <v>-22</v>
      </c>
      <c r="H31" s="12">
        <f t="shared" si="1"/>
        <v>-5149.32</v>
      </c>
    </row>
    <row r="32" spans="1:8" x14ac:dyDescent="0.25">
      <c r="A32" s="19" t="s">
        <v>74</v>
      </c>
      <c r="B32" s="12">
        <v>2530.2199999999998</v>
      </c>
      <c r="C32" s="13">
        <v>44365</v>
      </c>
      <c r="D32" s="13">
        <v>44343</v>
      </c>
      <c r="E32" s="13"/>
      <c r="F32" s="13"/>
      <c r="G32" s="1">
        <f t="shared" si="0"/>
        <v>-22</v>
      </c>
      <c r="H32" s="12">
        <f t="shared" si="1"/>
        <v>-55664.84</v>
      </c>
    </row>
    <row r="33" spans="1:8" x14ac:dyDescent="0.25">
      <c r="A33" s="19" t="s">
        <v>75</v>
      </c>
      <c r="B33" s="12">
        <v>2270.8000000000002</v>
      </c>
      <c r="C33" s="13">
        <v>44364</v>
      </c>
      <c r="D33" s="13">
        <v>44343</v>
      </c>
      <c r="E33" s="13"/>
      <c r="F33" s="13"/>
      <c r="G33" s="1">
        <f t="shared" si="0"/>
        <v>-21</v>
      </c>
      <c r="H33" s="12">
        <f t="shared" si="1"/>
        <v>-47686.8</v>
      </c>
    </row>
    <row r="34" spans="1:8" x14ac:dyDescent="0.25">
      <c r="A34" s="19" t="s">
        <v>75</v>
      </c>
      <c r="B34" s="12">
        <v>2034.9</v>
      </c>
      <c r="C34" s="13">
        <v>44364</v>
      </c>
      <c r="D34" s="13">
        <v>44343</v>
      </c>
      <c r="E34" s="13"/>
      <c r="F34" s="13"/>
      <c r="G34" s="1">
        <f t="shared" si="0"/>
        <v>-21</v>
      </c>
      <c r="H34" s="12">
        <f t="shared" si="1"/>
        <v>-42732.9</v>
      </c>
    </row>
    <row r="35" spans="1:8" x14ac:dyDescent="0.25">
      <c r="A35" s="19" t="s">
        <v>76</v>
      </c>
      <c r="B35" s="12">
        <v>84.04</v>
      </c>
      <c r="C35" s="13">
        <v>44365</v>
      </c>
      <c r="D35" s="13">
        <v>44343</v>
      </c>
      <c r="E35" s="13"/>
      <c r="F35" s="13"/>
      <c r="G35" s="1">
        <f t="shared" si="0"/>
        <v>-22</v>
      </c>
      <c r="H35" s="12">
        <f t="shared" si="1"/>
        <v>-1848.88</v>
      </c>
    </row>
    <row r="36" spans="1:8" x14ac:dyDescent="0.25">
      <c r="A36" s="19" t="s">
        <v>77</v>
      </c>
      <c r="B36" s="12">
        <v>1600</v>
      </c>
      <c r="C36" s="13">
        <v>44365</v>
      </c>
      <c r="D36" s="13">
        <v>44343</v>
      </c>
      <c r="E36" s="13"/>
      <c r="F36" s="13"/>
      <c r="G36" s="1">
        <f t="shared" si="0"/>
        <v>-22</v>
      </c>
      <c r="H36" s="12">
        <f t="shared" si="1"/>
        <v>-35200</v>
      </c>
    </row>
    <row r="37" spans="1:8" x14ac:dyDescent="0.25">
      <c r="A37" s="19" t="s">
        <v>78</v>
      </c>
      <c r="B37" s="12">
        <v>113.36</v>
      </c>
      <c r="C37" s="13">
        <v>44354</v>
      </c>
      <c r="D37" s="13">
        <v>44343</v>
      </c>
      <c r="E37" s="13"/>
      <c r="F37" s="13"/>
      <c r="G37" s="1">
        <f t="shared" si="0"/>
        <v>-11</v>
      </c>
      <c r="H37" s="12">
        <f t="shared" si="1"/>
        <v>-1246.96</v>
      </c>
    </row>
    <row r="38" spans="1:8" x14ac:dyDescent="0.25">
      <c r="A38" s="19" t="s">
        <v>79</v>
      </c>
      <c r="B38" s="12">
        <v>359.9</v>
      </c>
      <c r="C38" s="13">
        <v>44393</v>
      </c>
      <c r="D38" s="13">
        <v>44366</v>
      </c>
      <c r="E38" s="13"/>
      <c r="F38" s="13"/>
      <c r="G38" s="1">
        <f t="shared" si="0"/>
        <v>-27</v>
      </c>
      <c r="H38" s="12">
        <f t="shared" si="1"/>
        <v>-9717.2999999999993</v>
      </c>
    </row>
    <row r="39" spans="1:8" x14ac:dyDescent="0.25">
      <c r="A39" s="19" t="s">
        <v>80</v>
      </c>
      <c r="B39" s="12">
        <v>345.66</v>
      </c>
      <c r="C39" s="13">
        <v>44391</v>
      </c>
      <c r="D39" s="13">
        <v>44366</v>
      </c>
      <c r="E39" s="13"/>
      <c r="F39" s="13"/>
      <c r="G39" s="1">
        <f t="shared" si="0"/>
        <v>-25</v>
      </c>
      <c r="H39" s="12">
        <f t="shared" si="1"/>
        <v>-8641.5</v>
      </c>
    </row>
    <row r="40" spans="1:8" x14ac:dyDescent="0.25">
      <c r="A40" s="19" t="s">
        <v>81</v>
      </c>
      <c r="B40" s="12">
        <v>377.64</v>
      </c>
      <c r="C40" s="13">
        <v>44391</v>
      </c>
      <c r="D40" s="13">
        <v>44366</v>
      </c>
      <c r="E40" s="13"/>
      <c r="F40" s="13"/>
      <c r="G40" s="1">
        <f t="shared" si="0"/>
        <v>-25</v>
      </c>
      <c r="H40" s="12">
        <f t="shared" si="1"/>
        <v>-9441</v>
      </c>
    </row>
    <row r="41" spans="1:8" x14ac:dyDescent="0.25">
      <c r="A41" s="19" t="s">
        <v>82</v>
      </c>
      <c r="B41" s="12">
        <v>130.32</v>
      </c>
      <c r="C41" s="13">
        <v>44391</v>
      </c>
      <c r="D41" s="13">
        <v>44366</v>
      </c>
      <c r="E41" s="13"/>
      <c r="F41" s="13"/>
      <c r="G41" s="1">
        <f t="shared" si="0"/>
        <v>-25</v>
      </c>
      <c r="H41" s="12">
        <f t="shared" si="1"/>
        <v>-3258</v>
      </c>
    </row>
    <row r="42" spans="1:8" x14ac:dyDescent="0.25">
      <c r="A42" s="19" t="s">
        <v>83</v>
      </c>
      <c r="B42" s="12">
        <v>303.12</v>
      </c>
      <c r="C42" s="13">
        <v>44391</v>
      </c>
      <c r="D42" s="13">
        <v>44366</v>
      </c>
      <c r="E42" s="13"/>
      <c r="F42" s="13"/>
      <c r="G42" s="1">
        <f t="shared" si="0"/>
        <v>-25</v>
      </c>
      <c r="H42" s="12">
        <f t="shared" si="1"/>
        <v>-7578</v>
      </c>
    </row>
    <row r="43" spans="1:8" x14ac:dyDescent="0.25">
      <c r="A43" s="19" t="s">
        <v>84</v>
      </c>
      <c r="B43" s="12">
        <v>121.27</v>
      </c>
      <c r="C43" s="13">
        <v>44391</v>
      </c>
      <c r="D43" s="13">
        <v>44366</v>
      </c>
      <c r="E43" s="13"/>
      <c r="F43" s="13"/>
      <c r="G43" s="1">
        <f t="shared" si="0"/>
        <v>-25</v>
      </c>
      <c r="H43" s="12">
        <f t="shared" si="1"/>
        <v>-3031.75</v>
      </c>
    </row>
    <row r="44" spans="1:8" x14ac:dyDescent="0.25">
      <c r="A44" s="19" t="s">
        <v>85</v>
      </c>
      <c r="B44" s="12">
        <v>3020.55</v>
      </c>
      <c r="C44" s="13">
        <v>44395</v>
      </c>
      <c r="D44" s="13">
        <v>44366</v>
      </c>
      <c r="E44" s="13"/>
      <c r="F44" s="13"/>
      <c r="G44" s="1">
        <f t="shared" si="0"/>
        <v>-29</v>
      </c>
      <c r="H44" s="12">
        <f t="shared" si="1"/>
        <v>-87595.950000000012</v>
      </c>
    </row>
    <row r="45" spans="1:8" x14ac:dyDescent="0.25">
      <c r="A45" s="19" t="s">
        <v>86</v>
      </c>
      <c r="B45" s="12">
        <v>8600</v>
      </c>
      <c r="C45" s="13">
        <v>44387</v>
      </c>
      <c r="D45" s="13">
        <v>44366</v>
      </c>
      <c r="E45" s="13"/>
      <c r="F45" s="13"/>
      <c r="G45" s="1">
        <f t="shared" si="0"/>
        <v>-21</v>
      </c>
      <c r="H45" s="12">
        <f t="shared" si="1"/>
        <v>-180600</v>
      </c>
    </row>
    <row r="46" spans="1:8" x14ac:dyDescent="0.25">
      <c r="A46" s="19" t="s">
        <v>87</v>
      </c>
      <c r="B46" s="12">
        <v>11.16</v>
      </c>
      <c r="C46" s="13">
        <v>44382</v>
      </c>
      <c r="D46" s="13">
        <v>44366</v>
      </c>
      <c r="E46" s="13"/>
      <c r="F46" s="13"/>
      <c r="G46" s="1">
        <f t="shared" si="0"/>
        <v>-16</v>
      </c>
      <c r="H46" s="12">
        <f t="shared" si="1"/>
        <v>-178.56</v>
      </c>
    </row>
    <row r="47" spans="1:8" x14ac:dyDescent="0.25">
      <c r="A47" s="19" t="s">
        <v>88</v>
      </c>
      <c r="B47" s="12">
        <v>173.15</v>
      </c>
      <c r="C47" s="13">
        <v>44382</v>
      </c>
      <c r="D47" s="13">
        <v>44366</v>
      </c>
      <c r="E47" s="13"/>
      <c r="F47" s="13"/>
      <c r="G47" s="1">
        <f t="shared" si="0"/>
        <v>-16</v>
      </c>
      <c r="H47" s="12">
        <f t="shared" si="1"/>
        <v>-2770.4</v>
      </c>
    </row>
    <row r="48" spans="1:8" x14ac:dyDescent="0.25">
      <c r="A48" s="19" t="s">
        <v>89</v>
      </c>
      <c r="B48" s="12">
        <v>400</v>
      </c>
      <c r="C48" s="13">
        <v>44386</v>
      </c>
      <c r="D48" s="13">
        <v>44366</v>
      </c>
      <c r="E48" s="13"/>
      <c r="F48" s="13"/>
      <c r="G48" s="1">
        <f t="shared" si="0"/>
        <v>-20</v>
      </c>
      <c r="H48" s="12">
        <f t="shared" si="1"/>
        <v>-8000</v>
      </c>
    </row>
    <row r="49" spans="1:8" x14ac:dyDescent="0.25">
      <c r="A49" s="19" t="s">
        <v>90</v>
      </c>
      <c r="B49" s="12">
        <v>500</v>
      </c>
      <c r="C49" s="13">
        <v>44376</v>
      </c>
      <c r="D49" s="13">
        <v>44366</v>
      </c>
      <c r="E49" s="13"/>
      <c r="F49" s="13"/>
      <c r="G49" s="1">
        <f t="shared" si="0"/>
        <v>-10</v>
      </c>
      <c r="H49" s="12">
        <f t="shared" si="1"/>
        <v>-5000</v>
      </c>
    </row>
    <row r="50" spans="1:8" x14ac:dyDescent="0.25">
      <c r="A50" s="19" t="s">
        <v>91</v>
      </c>
      <c r="B50" s="12">
        <v>4940</v>
      </c>
      <c r="C50" s="13">
        <v>44381</v>
      </c>
      <c r="D50" s="13">
        <v>44366</v>
      </c>
      <c r="E50" s="13"/>
      <c r="F50" s="13"/>
      <c r="G50" s="1">
        <f t="shared" si="0"/>
        <v>-15</v>
      </c>
      <c r="H50" s="12">
        <f t="shared" si="1"/>
        <v>-74100</v>
      </c>
    </row>
    <row r="51" spans="1:8" x14ac:dyDescent="0.25">
      <c r="A51" s="19" t="s">
        <v>92</v>
      </c>
      <c r="B51" s="12">
        <v>660</v>
      </c>
      <c r="C51" s="13">
        <v>44393</v>
      </c>
      <c r="D51" s="13">
        <v>44366</v>
      </c>
      <c r="E51" s="13"/>
      <c r="F51" s="13"/>
      <c r="G51" s="1">
        <f t="shared" si="0"/>
        <v>-27</v>
      </c>
      <c r="H51" s="12">
        <f t="shared" si="1"/>
        <v>-17820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23895.389999999992</v>
      </c>
      <c r="C1">
        <f>COUNTA(A4:A203)</f>
        <v>29</v>
      </c>
      <c r="G1" s="16">
        <f>IF(B1&lt;&gt;0,H1/B1,0)</f>
        <v>-12.46746255240028</v>
      </c>
      <c r="H1" s="15">
        <f>SUM(H4:H195)</f>
        <v>-297914.88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 t="s">
        <v>93</v>
      </c>
      <c r="B4" s="12">
        <v>18.12</v>
      </c>
      <c r="C4" s="13">
        <v>44403</v>
      </c>
      <c r="D4" s="13">
        <v>44378</v>
      </c>
      <c r="E4" s="13"/>
      <c r="F4" s="13"/>
      <c r="G4" s="1">
        <f>D4-C4-(F4-E4)</f>
        <v>-25</v>
      </c>
      <c r="H4" s="12">
        <f>B4*G4</f>
        <v>-453</v>
      </c>
    </row>
    <row r="5" spans="1:8" x14ac:dyDescent="0.25">
      <c r="A5" s="19" t="s">
        <v>94</v>
      </c>
      <c r="B5" s="12">
        <v>600</v>
      </c>
      <c r="C5" s="13">
        <v>44399</v>
      </c>
      <c r="D5" s="13">
        <v>44378</v>
      </c>
      <c r="E5" s="13"/>
      <c r="F5" s="13"/>
      <c r="G5" s="1">
        <f t="shared" ref="G5:G68" si="0">D5-C5-(F5-E5)</f>
        <v>-21</v>
      </c>
      <c r="H5" s="12">
        <f t="shared" ref="H5:H68" si="1">B5*G5</f>
        <v>-12600</v>
      </c>
    </row>
    <row r="6" spans="1:8" x14ac:dyDescent="0.25">
      <c r="A6" s="19" t="s">
        <v>95</v>
      </c>
      <c r="B6" s="12">
        <v>85.56</v>
      </c>
      <c r="C6" s="13">
        <v>44408</v>
      </c>
      <c r="D6" s="13">
        <v>44393</v>
      </c>
      <c r="E6" s="13"/>
      <c r="F6" s="13"/>
      <c r="G6" s="1">
        <f t="shared" si="0"/>
        <v>-15</v>
      </c>
      <c r="H6" s="12">
        <f t="shared" si="1"/>
        <v>-1283.4000000000001</v>
      </c>
    </row>
    <row r="7" spans="1:8" x14ac:dyDescent="0.25">
      <c r="A7" s="19" t="s">
        <v>96</v>
      </c>
      <c r="B7" s="12">
        <v>5243.49</v>
      </c>
      <c r="C7" s="13">
        <v>44394</v>
      </c>
      <c r="D7" s="13">
        <v>44393</v>
      </c>
      <c r="E7" s="13"/>
      <c r="F7" s="13"/>
      <c r="G7" s="1">
        <f t="shared" si="0"/>
        <v>-1</v>
      </c>
      <c r="H7" s="12">
        <f t="shared" si="1"/>
        <v>-5243.49</v>
      </c>
    </row>
    <row r="8" spans="1:8" x14ac:dyDescent="0.25">
      <c r="A8" s="19" t="s">
        <v>96</v>
      </c>
      <c r="B8" s="12">
        <v>70.5</v>
      </c>
      <c r="C8" s="13">
        <v>44394</v>
      </c>
      <c r="D8" s="13">
        <v>44393</v>
      </c>
      <c r="E8" s="13"/>
      <c r="F8" s="13"/>
      <c r="G8" s="1">
        <f t="shared" si="0"/>
        <v>-1</v>
      </c>
      <c r="H8" s="12">
        <f t="shared" si="1"/>
        <v>-70.5</v>
      </c>
    </row>
    <row r="9" spans="1:8" x14ac:dyDescent="0.25">
      <c r="A9" s="19" t="s">
        <v>97</v>
      </c>
      <c r="B9" s="12">
        <v>2300</v>
      </c>
      <c r="C9" s="13">
        <v>44408</v>
      </c>
      <c r="D9" s="13">
        <v>44393</v>
      </c>
      <c r="E9" s="13"/>
      <c r="F9" s="13"/>
      <c r="G9" s="1">
        <f t="shared" si="0"/>
        <v>-15</v>
      </c>
      <c r="H9" s="12">
        <f t="shared" si="1"/>
        <v>-34500</v>
      </c>
    </row>
    <row r="10" spans="1:8" x14ac:dyDescent="0.25">
      <c r="A10" s="19" t="s">
        <v>98</v>
      </c>
      <c r="B10" s="12">
        <v>211</v>
      </c>
      <c r="C10" s="13">
        <v>44412</v>
      </c>
      <c r="D10" s="13">
        <v>44393</v>
      </c>
      <c r="E10" s="13"/>
      <c r="F10" s="13"/>
      <c r="G10" s="1">
        <f t="shared" si="0"/>
        <v>-19</v>
      </c>
      <c r="H10" s="12">
        <f t="shared" si="1"/>
        <v>-4009</v>
      </c>
    </row>
    <row r="11" spans="1:8" x14ac:dyDescent="0.25">
      <c r="A11" s="19" t="s">
        <v>99</v>
      </c>
      <c r="B11" s="12">
        <v>400</v>
      </c>
      <c r="C11" s="13">
        <v>44412</v>
      </c>
      <c r="D11" s="13">
        <v>44393</v>
      </c>
      <c r="E11" s="13"/>
      <c r="F11" s="13"/>
      <c r="G11" s="1">
        <f t="shared" si="0"/>
        <v>-19</v>
      </c>
      <c r="H11" s="12">
        <f t="shared" si="1"/>
        <v>-7600</v>
      </c>
    </row>
    <row r="12" spans="1:8" x14ac:dyDescent="0.25">
      <c r="A12" s="19" t="s">
        <v>100</v>
      </c>
      <c r="B12" s="12">
        <v>1537.8</v>
      </c>
      <c r="C12" s="13">
        <v>44414</v>
      </c>
      <c r="D12" s="13">
        <v>44393</v>
      </c>
      <c r="E12" s="13"/>
      <c r="F12" s="13"/>
      <c r="G12" s="1">
        <f t="shared" si="0"/>
        <v>-21</v>
      </c>
      <c r="H12" s="12">
        <f t="shared" si="1"/>
        <v>-32293.8</v>
      </c>
    </row>
    <row r="13" spans="1:8" x14ac:dyDescent="0.25">
      <c r="A13" s="19" t="s">
        <v>101</v>
      </c>
      <c r="B13" s="12">
        <v>46.97</v>
      </c>
      <c r="C13" s="13">
        <v>44422</v>
      </c>
      <c r="D13" s="13">
        <v>44393</v>
      </c>
      <c r="E13" s="13"/>
      <c r="F13" s="13"/>
      <c r="G13" s="1">
        <f t="shared" si="0"/>
        <v>-29</v>
      </c>
      <c r="H13" s="12">
        <f t="shared" si="1"/>
        <v>-1362.1299999999999</v>
      </c>
    </row>
    <row r="14" spans="1:8" x14ac:dyDescent="0.25">
      <c r="A14" s="19" t="s">
        <v>102</v>
      </c>
      <c r="B14" s="12">
        <v>2096.64</v>
      </c>
      <c r="C14" s="13">
        <v>44414</v>
      </c>
      <c r="D14" s="13">
        <v>44393</v>
      </c>
      <c r="E14" s="13"/>
      <c r="F14" s="13"/>
      <c r="G14" s="1">
        <f t="shared" si="0"/>
        <v>-21</v>
      </c>
      <c r="H14" s="12">
        <f t="shared" si="1"/>
        <v>-44029.439999999995</v>
      </c>
    </row>
    <row r="15" spans="1:8" x14ac:dyDescent="0.25">
      <c r="A15" s="19" t="s">
        <v>103</v>
      </c>
      <c r="B15" s="12">
        <v>800</v>
      </c>
      <c r="C15" s="13">
        <v>44413</v>
      </c>
      <c r="D15" s="13">
        <v>44393</v>
      </c>
      <c r="E15" s="13"/>
      <c r="F15" s="13"/>
      <c r="G15" s="1">
        <f t="shared" si="0"/>
        <v>-20</v>
      </c>
      <c r="H15" s="12">
        <f t="shared" si="1"/>
        <v>-16000</v>
      </c>
    </row>
    <row r="16" spans="1:8" x14ac:dyDescent="0.25">
      <c r="A16" s="19" t="s">
        <v>104</v>
      </c>
      <c r="B16" s="12">
        <v>35.200000000000003</v>
      </c>
      <c r="C16" s="13">
        <v>44428</v>
      </c>
      <c r="D16" s="13">
        <v>44425</v>
      </c>
      <c r="E16" s="13"/>
      <c r="F16" s="13"/>
      <c r="G16" s="1">
        <f t="shared" si="0"/>
        <v>-3</v>
      </c>
      <c r="H16" s="12">
        <f t="shared" si="1"/>
        <v>-105.60000000000001</v>
      </c>
    </row>
    <row r="17" spans="1:8" x14ac:dyDescent="0.25">
      <c r="A17" s="19" t="s">
        <v>105</v>
      </c>
      <c r="B17" s="12">
        <v>5250</v>
      </c>
      <c r="C17" s="13">
        <v>44429</v>
      </c>
      <c r="D17" s="13">
        <v>44425</v>
      </c>
      <c r="E17" s="13"/>
      <c r="F17" s="13"/>
      <c r="G17" s="1">
        <f t="shared" si="0"/>
        <v>-4</v>
      </c>
      <c r="H17" s="12">
        <f t="shared" si="1"/>
        <v>-21000</v>
      </c>
    </row>
    <row r="18" spans="1:8" x14ac:dyDescent="0.25">
      <c r="A18" s="19" t="s">
        <v>106</v>
      </c>
      <c r="B18" s="12">
        <v>219.26</v>
      </c>
      <c r="C18" s="13">
        <v>44437</v>
      </c>
      <c r="D18" s="13">
        <v>44425</v>
      </c>
      <c r="E18" s="13"/>
      <c r="F18" s="13"/>
      <c r="G18" s="1">
        <f t="shared" si="0"/>
        <v>-12</v>
      </c>
      <c r="H18" s="12">
        <f t="shared" si="1"/>
        <v>-2631.12</v>
      </c>
    </row>
    <row r="19" spans="1:8" x14ac:dyDescent="0.25">
      <c r="A19" s="19" t="s">
        <v>107</v>
      </c>
      <c r="B19" s="12">
        <v>173.15</v>
      </c>
      <c r="C19" s="13">
        <v>44469</v>
      </c>
      <c r="D19" s="13">
        <v>44440</v>
      </c>
      <c r="E19" s="13"/>
      <c r="F19" s="13"/>
      <c r="G19" s="1">
        <f t="shared" si="0"/>
        <v>-29</v>
      </c>
      <c r="H19" s="12">
        <f t="shared" si="1"/>
        <v>-5021.3500000000004</v>
      </c>
    </row>
    <row r="20" spans="1:8" x14ac:dyDescent="0.25">
      <c r="A20" s="19" t="s">
        <v>108</v>
      </c>
      <c r="B20" s="12">
        <v>279.17</v>
      </c>
      <c r="C20" s="13">
        <v>44464</v>
      </c>
      <c r="D20" s="13">
        <v>44440</v>
      </c>
      <c r="E20" s="13"/>
      <c r="F20" s="13"/>
      <c r="G20" s="1">
        <f t="shared" si="0"/>
        <v>-24</v>
      </c>
      <c r="H20" s="12">
        <f t="shared" si="1"/>
        <v>-6700.08</v>
      </c>
    </row>
    <row r="21" spans="1:8" x14ac:dyDescent="0.25">
      <c r="A21" s="19" t="s">
        <v>108</v>
      </c>
      <c r="B21" s="12">
        <v>279.17</v>
      </c>
      <c r="C21" s="13">
        <v>44464</v>
      </c>
      <c r="D21" s="13">
        <v>44440</v>
      </c>
      <c r="E21" s="13"/>
      <c r="F21" s="13"/>
      <c r="G21" s="1">
        <f t="shared" si="0"/>
        <v>-24</v>
      </c>
      <c r="H21" s="12">
        <f t="shared" si="1"/>
        <v>-6700.08</v>
      </c>
    </row>
    <row r="22" spans="1:8" x14ac:dyDescent="0.25">
      <c r="A22" s="19" t="s">
        <v>108</v>
      </c>
      <c r="B22" s="12">
        <v>279.17</v>
      </c>
      <c r="C22" s="13">
        <v>44464</v>
      </c>
      <c r="D22" s="13">
        <v>44440</v>
      </c>
      <c r="E22" s="13"/>
      <c r="F22" s="13"/>
      <c r="G22" s="1">
        <f t="shared" si="0"/>
        <v>-24</v>
      </c>
      <c r="H22" s="12">
        <f t="shared" si="1"/>
        <v>-6700.08</v>
      </c>
    </row>
    <row r="23" spans="1:8" x14ac:dyDescent="0.25">
      <c r="A23" s="19" t="s">
        <v>109</v>
      </c>
      <c r="B23" s="12">
        <v>649.75</v>
      </c>
      <c r="C23" s="13">
        <v>44463</v>
      </c>
      <c r="D23" s="13">
        <v>44440</v>
      </c>
      <c r="E23" s="13"/>
      <c r="F23" s="13"/>
      <c r="G23" s="1">
        <f t="shared" si="0"/>
        <v>-23</v>
      </c>
      <c r="H23" s="12">
        <f t="shared" si="1"/>
        <v>-14944.25</v>
      </c>
    </row>
    <row r="24" spans="1:8" x14ac:dyDescent="0.25">
      <c r="A24" s="19" t="s">
        <v>110</v>
      </c>
      <c r="B24" s="12">
        <v>107.2</v>
      </c>
      <c r="C24" s="13">
        <v>44463</v>
      </c>
      <c r="D24" s="13">
        <v>44440</v>
      </c>
      <c r="E24" s="13"/>
      <c r="F24" s="13"/>
      <c r="G24" s="1">
        <f t="shared" si="0"/>
        <v>-23</v>
      </c>
      <c r="H24" s="12">
        <f t="shared" si="1"/>
        <v>-2465.6</v>
      </c>
    </row>
    <row r="25" spans="1:8" x14ac:dyDescent="0.25">
      <c r="A25" s="19" t="s">
        <v>111</v>
      </c>
      <c r="B25" s="12">
        <v>6.4</v>
      </c>
      <c r="C25" s="13">
        <v>44463</v>
      </c>
      <c r="D25" s="13">
        <v>44440</v>
      </c>
      <c r="E25" s="13"/>
      <c r="F25" s="13"/>
      <c r="G25" s="1">
        <f t="shared" si="0"/>
        <v>-23</v>
      </c>
      <c r="H25" s="12">
        <f t="shared" si="1"/>
        <v>-147.20000000000002</v>
      </c>
    </row>
    <row r="26" spans="1:8" x14ac:dyDescent="0.25">
      <c r="A26" s="19" t="s">
        <v>112</v>
      </c>
      <c r="B26" s="12">
        <v>2145.0500000000002</v>
      </c>
      <c r="C26" s="13">
        <v>44463</v>
      </c>
      <c r="D26" s="13">
        <v>44440</v>
      </c>
      <c r="E26" s="13"/>
      <c r="F26" s="13"/>
      <c r="G26" s="1">
        <f t="shared" si="0"/>
        <v>-23</v>
      </c>
      <c r="H26" s="12">
        <f t="shared" si="1"/>
        <v>-49336.15</v>
      </c>
    </row>
    <row r="27" spans="1:8" x14ac:dyDescent="0.25">
      <c r="A27" s="19" t="s">
        <v>113</v>
      </c>
      <c r="B27" s="12">
        <v>377.8</v>
      </c>
      <c r="C27" s="13">
        <v>44463</v>
      </c>
      <c r="D27" s="13">
        <v>44440</v>
      </c>
      <c r="E27" s="13"/>
      <c r="F27" s="13"/>
      <c r="G27" s="1">
        <f t="shared" si="0"/>
        <v>-23</v>
      </c>
      <c r="H27" s="12">
        <f t="shared" si="1"/>
        <v>-8689.4</v>
      </c>
    </row>
    <row r="28" spans="1:8" x14ac:dyDescent="0.25">
      <c r="A28" s="19" t="s">
        <v>114</v>
      </c>
      <c r="B28" s="12">
        <v>45.34</v>
      </c>
      <c r="C28" s="13">
        <v>44463</v>
      </c>
      <c r="D28" s="13">
        <v>44440</v>
      </c>
      <c r="E28" s="13"/>
      <c r="F28" s="13"/>
      <c r="G28" s="1">
        <f t="shared" si="0"/>
        <v>-23</v>
      </c>
      <c r="H28" s="12">
        <f t="shared" si="1"/>
        <v>-1042.8200000000002</v>
      </c>
    </row>
    <row r="29" spans="1:8" x14ac:dyDescent="0.25">
      <c r="A29" s="19" t="s">
        <v>114</v>
      </c>
      <c r="B29" s="12">
        <v>157.26</v>
      </c>
      <c r="C29" s="13">
        <v>44463</v>
      </c>
      <c r="D29" s="13">
        <v>44440</v>
      </c>
      <c r="E29" s="13"/>
      <c r="F29" s="13"/>
      <c r="G29" s="1">
        <f t="shared" si="0"/>
        <v>-23</v>
      </c>
      <c r="H29" s="12">
        <f t="shared" si="1"/>
        <v>-3616.9799999999996</v>
      </c>
    </row>
    <row r="30" spans="1:8" x14ac:dyDescent="0.25">
      <c r="A30" s="19" t="s">
        <v>115</v>
      </c>
      <c r="B30" s="12">
        <v>212.82</v>
      </c>
      <c r="C30" s="13">
        <v>44462</v>
      </c>
      <c r="D30" s="13">
        <v>44447</v>
      </c>
      <c r="E30" s="13"/>
      <c r="F30" s="13"/>
      <c r="G30" s="1">
        <f t="shared" si="0"/>
        <v>-15</v>
      </c>
      <c r="H30" s="12">
        <f t="shared" si="1"/>
        <v>-3192.2999999999997</v>
      </c>
    </row>
    <row r="31" spans="1:8" x14ac:dyDescent="0.25">
      <c r="A31" s="19" t="s">
        <v>116</v>
      </c>
      <c r="B31" s="12">
        <v>184.32</v>
      </c>
      <c r="C31" s="13">
        <v>44470</v>
      </c>
      <c r="D31" s="13">
        <v>44447</v>
      </c>
      <c r="E31" s="13"/>
      <c r="F31" s="13"/>
      <c r="G31" s="1">
        <f t="shared" si="0"/>
        <v>-23</v>
      </c>
      <c r="H31" s="12">
        <f t="shared" si="1"/>
        <v>-4239.3599999999997</v>
      </c>
    </row>
    <row r="32" spans="1:8" x14ac:dyDescent="0.25">
      <c r="A32" s="19" t="s">
        <v>117</v>
      </c>
      <c r="B32" s="12">
        <v>84.25</v>
      </c>
      <c r="C32" s="13">
        <v>44470</v>
      </c>
      <c r="D32" s="13">
        <v>44447</v>
      </c>
      <c r="E32" s="13"/>
      <c r="F32" s="13"/>
      <c r="G32" s="1">
        <f t="shared" si="0"/>
        <v>-23</v>
      </c>
      <c r="H32" s="12">
        <f t="shared" si="1"/>
        <v>-1937.75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5">
        <f>SUM(B4:B195)</f>
        <v>0</v>
      </c>
      <c r="C1">
        <f>COUNTA(A4:A203)</f>
        <v>0</v>
      </c>
      <c r="G1" s="16">
        <f>IF(B1&lt;&gt;0,H1/B1,0)</f>
        <v>0</v>
      </c>
      <c r="H1" s="15">
        <f>SUM(H4:H195)</f>
        <v>0</v>
      </c>
    </row>
    <row r="3" spans="1:8" s="11" customFormat="1" ht="45" x14ac:dyDescent="0.25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25">
      <c r="A4" s="19"/>
      <c r="B4" s="12"/>
      <c r="C4" s="13"/>
      <c r="D4" s="13"/>
      <c r="E4" s="13"/>
      <c r="F4" s="13"/>
      <c r="G4" s="1">
        <f>D4-C4-(F4-E4)</f>
        <v>0</v>
      </c>
      <c r="H4" s="12">
        <f>B4*G4</f>
        <v>0</v>
      </c>
    </row>
    <row r="5" spans="1:8" x14ac:dyDescent="0.25">
      <c r="A5" s="19"/>
      <c r="B5" s="12"/>
      <c r="C5" s="13"/>
      <c r="D5" s="13"/>
      <c r="E5" s="13"/>
      <c r="F5" s="13"/>
      <c r="G5" s="1">
        <f t="shared" ref="G5:G68" si="0">D5-C5-(F5-E5)</f>
        <v>0</v>
      </c>
      <c r="H5" s="12">
        <f t="shared" ref="H5:H68" si="1">B5*G5</f>
        <v>0</v>
      </c>
    </row>
    <row r="6" spans="1:8" x14ac:dyDescent="0.25">
      <c r="A6" s="19"/>
      <c r="B6" s="12"/>
      <c r="C6" s="13"/>
      <c r="D6" s="13"/>
      <c r="E6" s="13"/>
      <c r="F6" s="13"/>
      <c r="G6" s="1">
        <f t="shared" si="0"/>
        <v>0</v>
      </c>
      <c r="H6" s="12">
        <f t="shared" si="1"/>
        <v>0</v>
      </c>
    </row>
    <row r="7" spans="1:8" x14ac:dyDescent="0.25">
      <c r="A7" s="19"/>
      <c r="B7" s="12"/>
      <c r="C7" s="13"/>
      <c r="D7" s="13"/>
      <c r="E7" s="13"/>
      <c r="F7" s="13"/>
      <c r="G7" s="1">
        <f t="shared" si="0"/>
        <v>0</v>
      </c>
      <c r="H7" s="12">
        <f t="shared" si="1"/>
        <v>0</v>
      </c>
    </row>
    <row r="8" spans="1:8" x14ac:dyDescent="0.25">
      <c r="A8" s="19"/>
      <c r="B8" s="12"/>
      <c r="C8" s="13"/>
      <c r="D8" s="13"/>
      <c r="E8" s="13"/>
      <c r="F8" s="13"/>
      <c r="G8" s="1">
        <f t="shared" si="0"/>
        <v>0</v>
      </c>
      <c r="H8" s="12">
        <f t="shared" si="1"/>
        <v>0</v>
      </c>
    </row>
    <row r="9" spans="1:8" x14ac:dyDescent="0.25">
      <c r="A9" s="19"/>
      <c r="B9" s="12"/>
      <c r="C9" s="13"/>
      <c r="D9" s="13"/>
      <c r="E9" s="13"/>
      <c r="F9" s="13"/>
      <c r="G9" s="1">
        <f t="shared" si="0"/>
        <v>0</v>
      </c>
      <c r="H9" s="12">
        <f t="shared" si="1"/>
        <v>0</v>
      </c>
    </row>
    <row r="10" spans="1:8" x14ac:dyDescent="0.25">
      <c r="A10" s="19"/>
      <c r="B10" s="12"/>
      <c r="C10" s="13"/>
      <c r="D10" s="13"/>
      <c r="E10" s="13"/>
      <c r="F10" s="13"/>
      <c r="G10" s="1">
        <f t="shared" si="0"/>
        <v>0</v>
      </c>
      <c r="H10" s="12">
        <f t="shared" si="1"/>
        <v>0</v>
      </c>
    </row>
    <row r="11" spans="1:8" x14ac:dyDescent="0.25">
      <c r="A11" s="19"/>
      <c r="B11" s="12"/>
      <c r="C11" s="13"/>
      <c r="D11" s="13"/>
      <c r="E11" s="13"/>
      <c r="F11" s="13"/>
      <c r="G11" s="1">
        <f t="shared" si="0"/>
        <v>0</v>
      </c>
      <c r="H11" s="12">
        <f t="shared" si="1"/>
        <v>0</v>
      </c>
    </row>
    <row r="12" spans="1:8" x14ac:dyDescent="0.25">
      <c r="A12" s="19"/>
      <c r="B12" s="12"/>
      <c r="C12" s="13"/>
      <c r="D12" s="13"/>
      <c r="E12" s="13"/>
      <c r="F12" s="13"/>
      <c r="G12" s="1">
        <f t="shared" si="0"/>
        <v>0</v>
      </c>
      <c r="H12" s="12">
        <f t="shared" si="1"/>
        <v>0</v>
      </c>
    </row>
    <row r="13" spans="1:8" x14ac:dyDescent="0.25">
      <c r="A13" s="19"/>
      <c r="B13" s="12"/>
      <c r="C13" s="13"/>
      <c r="D13" s="13"/>
      <c r="E13" s="13"/>
      <c r="F13" s="13"/>
      <c r="G13" s="1">
        <f t="shared" si="0"/>
        <v>0</v>
      </c>
      <c r="H13" s="12">
        <f t="shared" si="1"/>
        <v>0</v>
      </c>
    </row>
    <row r="14" spans="1:8" x14ac:dyDescent="0.25">
      <c r="A14" s="19"/>
      <c r="B14" s="12"/>
      <c r="C14" s="13"/>
      <c r="D14" s="13"/>
      <c r="E14" s="13"/>
      <c r="F14" s="13"/>
      <c r="G14" s="1">
        <f t="shared" si="0"/>
        <v>0</v>
      </c>
      <c r="H14" s="12">
        <f t="shared" si="1"/>
        <v>0</v>
      </c>
    </row>
    <row r="15" spans="1:8" x14ac:dyDescent="0.25">
      <c r="A15" s="19"/>
      <c r="B15" s="12"/>
      <c r="C15" s="13"/>
      <c r="D15" s="13"/>
      <c r="E15" s="13"/>
      <c r="F15" s="13"/>
      <c r="G15" s="1">
        <f t="shared" si="0"/>
        <v>0</v>
      </c>
      <c r="H15" s="12">
        <f t="shared" si="1"/>
        <v>0</v>
      </c>
    </row>
    <row r="16" spans="1:8" x14ac:dyDescent="0.25">
      <c r="A16" s="19"/>
      <c r="B16" s="12"/>
      <c r="C16" s="13"/>
      <c r="D16" s="13"/>
      <c r="E16" s="13"/>
      <c r="F16" s="13"/>
      <c r="G16" s="1">
        <f t="shared" si="0"/>
        <v>0</v>
      </c>
      <c r="H16" s="12">
        <f t="shared" si="1"/>
        <v>0</v>
      </c>
    </row>
    <row r="17" spans="1:8" x14ac:dyDescent="0.25">
      <c r="A17" s="19"/>
      <c r="B17" s="12"/>
      <c r="C17" s="13"/>
      <c r="D17" s="13"/>
      <c r="E17" s="13"/>
      <c r="F17" s="13"/>
      <c r="G17" s="1">
        <f t="shared" si="0"/>
        <v>0</v>
      </c>
      <c r="H17" s="12">
        <f t="shared" si="1"/>
        <v>0</v>
      </c>
    </row>
    <row r="18" spans="1:8" x14ac:dyDescent="0.25">
      <c r="A18" s="19"/>
      <c r="B18" s="12"/>
      <c r="C18" s="13"/>
      <c r="D18" s="13"/>
      <c r="E18" s="13"/>
      <c r="F18" s="13"/>
      <c r="G18" s="1">
        <f t="shared" si="0"/>
        <v>0</v>
      </c>
      <c r="H18" s="12">
        <f t="shared" si="1"/>
        <v>0</v>
      </c>
    </row>
    <row r="19" spans="1:8" x14ac:dyDescent="0.25">
      <c r="A19" s="19"/>
      <c r="B19" s="12"/>
      <c r="C19" s="13"/>
      <c r="D19" s="13"/>
      <c r="E19" s="13"/>
      <c r="F19" s="13"/>
      <c r="G19" s="1">
        <f t="shared" si="0"/>
        <v>0</v>
      </c>
      <c r="H19" s="12">
        <f t="shared" si="1"/>
        <v>0</v>
      </c>
    </row>
    <row r="20" spans="1:8" x14ac:dyDescent="0.25">
      <c r="A20" s="19"/>
      <c r="B20" s="12"/>
      <c r="C20" s="13"/>
      <c r="D20" s="13"/>
      <c r="E20" s="13"/>
      <c r="F20" s="13"/>
      <c r="G20" s="1">
        <f t="shared" si="0"/>
        <v>0</v>
      </c>
      <c r="H20" s="12">
        <f t="shared" si="1"/>
        <v>0</v>
      </c>
    </row>
    <row r="21" spans="1:8" x14ac:dyDescent="0.25">
      <c r="A21" s="19"/>
      <c r="B21" s="12"/>
      <c r="C21" s="13"/>
      <c r="D21" s="13"/>
      <c r="E21" s="13"/>
      <c r="F21" s="13"/>
      <c r="G21" s="1">
        <f t="shared" si="0"/>
        <v>0</v>
      </c>
      <c r="H21" s="12">
        <f t="shared" si="1"/>
        <v>0</v>
      </c>
    </row>
    <row r="22" spans="1:8" x14ac:dyDescent="0.25">
      <c r="A22" s="19"/>
      <c r="B22" s="12"/>
      <c r="C22" s="13"/>
      <c r="D22" s="13"/>
      <c r="E22" s="13"/>
      <c r="F22" s="13"/>
      <c r="G22" s="1">
        <f t="shared" si="0"/>
        <v>0</v>
      </c>
      <c r="H22" s="12">
        <f t="shared" si="1"/>
        <v>0</v>
      </c>
    </row>
    <row r="23" spans="1:8" x14ac:dyDescent="0.25">
      <c r="A23" s="19"/>
      <c r="B23" s="12"/>
      <c r="C23" s="13"/>
      <c r="D23" s="13"/>
      <c r="E23" s="13"/>
      <c r="F23" s="13"/>
      <c r="G23" s="1">
        <f t="shared" si="0"/>
        <v>0</v>
      </c>
      <c r="H23" s="12">
        <f t="shared" si="1"/>
        <v>0</v>
      </c>
    </row>
    <row r="24" spans="1:8" x14ac:dyDescent="0.25">
      <c r="A24" s="19"/>
      <c r="B24" s="12"/>
      <c r="C24" s="13"/>
      <c r="D24" s="13"/>
      <c r="E24" s="13"/>
      <c r="F24" s="13"/>
      <c r="G24" s="1">
        <f t="shared" si="0"/>
        <v>0</v>
      </c>
      <c r="H24" s="12">
        <f t="shared" si="1"/>
        <v>0</v>
      </c>
    </row>
    <row r="25" spans="1:8" x14ac:dyDescent="0.25">
      <c r="A25" s="19"/>
      <c r="B25" s="12"/>
      <c r="C25" s="13"/>
      <c r="D25" s="13"/>
      <c r="E25" s="13"/>
      <c r="F25" s="13"/>
      <c r="G25" s="1">
        <f t="shared" si="0"/>
        <v>0</v>
      </c>
      <c r="H25" s="12">
        <f t="shared" si="1"/>
        <v>0</v>
      </c>
    </row>
    <row r="26" spans="1:8" x14ac:dyDescent="0.25">
      <c r="A26" s="19"/>
      <c r="B26" s="12"/>
      <c r="C26" s="13"/>
      <c r="D26" s="13"/>
      <c r="E26" s="13"/>
      <c r="F26" s="13"/>
      <c r="G26" s="1">
        <f t="shared" si="0"/>
        <v>0</v>
      </c>
      <c r="H26" s="12">
        <f t="shared" si="1"/>
        <v>0</v>
      </c>
    </row>
    <row r="27" spans="1:8" x14ac:dyDescent="0.25">
      <c r="A27" s="19"/>
      <c r="B27" s="12"/>
      <c r="C27" s="13"/>
      <c r="D27" s="13"/>
      <c r="E27" s="13"/>
      <c r="F27" s="13"/>
      <c r="G27" s="1">
        <f t="shared" si="0"/>
        <v>0</v>
      </c>
      <c r="H27" s="12">
        <f t="shared" si="1"/>
        <v>0</v>
      </c>
    </row>
    <row r="28" spans="1:8" x14ac:dyDescent="0.25">
      <c r="A28" s="19"/>
      <c r="B28" s="12"/>
      <c r="C28" s="13"/>
      <c r="D28" s="13"/>
      <c r="E28" s="13"/>
      <c r="F28" s="13"/>
      <c r="G28" s="1">
        <f t="shared" si="0"/>
        <v>0</v>
      </c>
      <c r="H28" s="12">
        <f t="shared" si="1"/>
        <v>0</v>
      </c>
    </row>
    <row r="29" spans="1:8" x14ac:dyDescent="0.25">
      <c r="A29" s="19"/>
      <c r="B29" s="12"/>
      <c r="C29" s="13"/>
      <c r="D29" s="13"/>
      <c r="E29" s="13"/>
      <c r="F29" s="13"/>
      <c r="G29" s="1">
        <f t="shared" si="0"/>
        <v>0</v>
      </c>
      <c r="H29" s="12">
        <f t="shared" si="1"/>
        <v>0</v>
      </c>
    </row>
    <row r="30" spans="1:8" x14ac:dyDescent="0.25">
      <c r="A30" s="19"/>
      <c r="B30" s="12"/>
      <c r="C30" s="13"/>
      <c r="D30" s="13"/>
      <c r="E30" s="13"/>
      <c r="F30" s="13"/>
      <c r="G30" s="1">
        <f t="shared" si="0"/>
        <v>0</v>
      </c>
      <c r="H30" s="12">
        <f t="shared" si="1"/>
        <v>0</v>
      </c>
    </row>
    <row r="31" spans="1:8" x14ac:dyDescent="0.25">
      <c r="A31" s="19"/>
      <c r="B31" s="12"/>
      <c r="C31" s="13"/>
      <c r="D31" s="13"/>
      <c r="E31" s="13"/>
      <c r="F31" s="13"/>
      <c r="G31" s="1">
        <f t="shared" si="0"/>
        <v>0</v>
      </c>
      <c r="H31" s="12">
        <f t="shared" si="1"/>
        <v>0</v>
      </c>
    </row>
    <row r="32" spans="1:8" x14ac:dyDescent="0.25">
      <c r="A32" s="19"/>
      <c r="B32" s="12"/>
      <c r="C32" s="13"/>
      <c r="D32" s="13"/>
      <c r="E32" s="13"/>
      <c r="F32" s="13"/>
      <c r="G32" s="1">
        <f t="shared" si="0"/>
        <v>0</v>
      </c>
      <c r="H32" s="12">
        <f t="shared" si="1"/>
        <v>0</v>
      </c>
    </row>
    <row r="33" spans="1:8" x14ac:dyDescent="0.25">
      <c r="A33" s="19"/>
      <c r="B33" s="12"/>
      <c r="C33" s="13"/>
      <c r="D33" s="13"/>
      <c r="E33" s="13"/>
      <c r="F33" s="13"/>
      <c r="G33" s="1">
        <f t="shared" si="0"/>
        <v>0</v>
      </c>
      <c r="H33" s="12">
        <f t="shared" si="1"/>
        <v>0</v>
      </c>
    </row>
    <row r="34" spans="1:8" x14ac:dyDescent="0.25">
      <c r="A34" s="19"/>
      <c r="B34" s="12"/>
      <c r="C34" s="13"/>
      <c r="D34" s="13"/>
      <c r="E34" s="13"/>
      <c r="F34" s="13"/>
      <c r="G34" s="1">
        <f t="shared" si="0"/>
        <v>0</v>
      </c>
      <c r="H34" s="12">
        <f t="shared" si="1"/>
        <v>0</v>
      </c>
    </row>
    <row r="35" spans="1:8" x14ac:dyDescent="0.25">
      <c r="A35" s="19"/>
      <c r="B35" s="12"/>
      <c r="C35" s="13"/>
      <c r="D35" s="13"/>
      <c r="E35" s="13"/>
      <c r="F35" s="13"/>
      <c r="G35" s="1">
        <f t="shared" si="0"/>
        <v>0</v>
      </c>
      <c r="H35" s="12">
        <f t="shared" si="1"/>
        <v>0</v>
      </c>
    </row>
    <row r="36" spans="1:8" x14ac:dyDescent="0.25">
      <c r="A36" s="19"/>
      <c r="B36" s="12"/>
      <c r="C36" s="13"/>
      <c r="D36" s="13"/>
      <c r="E36" s="13"/>
      <c r="F36" s="13"/>
      <c r="G36" s="1">
        <f t="shared" si="0"/>
        <v>0</v>
      </c>
      <c r="H36" s="12">
        <f t="shared" si="1"/>
        <v>0</v>
      </c>
    </row>
    <row r="37" spans="1:8" x14ac:dyDescent="0.25">
      <c r="A37" s="19"/>
      <c r="B37" s="12"/>
      <c r="C37" s="13"/>
      <c r="D37" s="13"/>
      <c r="E37" s="13"/>
      <c r="F37" s="13"/>
      <c r="G37" s="1">
        <f t="shared" si="0"/>
        <v>0</v>
      </c>
      <c r="H37" s="12">
        <f t="shared" si="1"/>
        <v>0</v>
      </c>
    </row>
    <row r="38" spans="1:8" x14ac:dyDescent="0.25">
      <c r="A38" s="19"/>
      <c r="B38" s="12"/>
      <c r="C38" s="13"/>
      <c r="D38" s="13"/>
      <c r="E38" s="13"/>
      <c r="F38" s="13"/>
      <c r="G38" s="1">
        <f t="shared" si="0"/>
        <v>0</v>
      </c>
      <c r="H38" s="12">
        <f t="shared" si="1"/>
        <v>0</v>
      </c>
    </row>
    <row r="39" spans="1:8" x14ac:dyDescent="0.25">
      <c r="A39" s="19"/>
      <c r="B39" s="12"/>
      <c r="C39" s="13"/>
      <c r="D39" s="13"/>
      <c r="E39" s="13"/>
      <c r="F39" s="13"/>
      <c r="G39" s="1">
        <f t="shared" si="0"/>
        <v>0</v>
      </c>
      <c r="H39" s="12">
        <f t="shared" si="1"/>
        <v>0</v>
      </c>
    </row>
    <row r="40" spans="1:8" x14ac:dyDescent="0.25">
      <c r="A40" s="19"/>
      <c r="B40" s="12"/>
      <c r="C40" s="13"/>
      <c r="D40" s="13"/>
      <c r="E40" s="13"/>
      <c r="F40" s="13"/>
      <c r="G40" s="1">
        <f t="shared" si="0"/>
        <v>0</v>
      </c>
      <c r="H40" s="12">
        <f t="shared" si="1"/>
        <v>0</v>
      </c>
    </row>
    <row r="41" spans="1:8" x14ac:dyDescent="0.25">
      <c r="A41" s="19"/>
      <c r="B41" s="12"/>
      <c r="C41" s="13"/>
      <c r="D41" s="13"/>
      <c r="E41" s="13"/>
      <c r="F41" s="13"/>
      <c r="G41" s="1">
        <f t="shared" si="0"/>
        <v>0</v>
      </c>
      <c r="H41" s="12">
        <f t="shared" si="1"/>
        <v>0</v>
      </c>
    </row>
    <row r="42" spans="1:8" x14ac:dyDescent="0.25">
      <c r="A42" s="19"/>
      <c r="B42" s="12"/>
      <c r="C42" s="13"/>
      <c r="D42" s="13"/>
      <c r="E42" s="13"/>
      <c r="F42" s="13"/>
      <c r="G42" s="1">
        <f t="shared" si="0"/>
        <v>0</v>
      </c>
      <c r="H42" s="12">
        <f t="shared" si="1"/>
        <v>0</v>
      </c>
    </row>
    <row r="43" spans="1:8" x14ac:dyDescent="0.25">
      <c r="A43" s="19"/>
      <c r="B43" s="12"/>
      <c r="C43" s="13"/>
      <c r="D43" s="13"/>
      <c r="E43" s="13"/>
      <c r="F43" s="13"/>
      <c r="G43" s="1">
        <f t="shared" si="0"/>
        <v>0</v>
      </c>
      <c r="H43" s="12">
        <f t="shared" si="1"/>
        <v>0</v>
      </c>
    </row>
    <row r="44" spans="1:8" x14ac:dyDescent="0.25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25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25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25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25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25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25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25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25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25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25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25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25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25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25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25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25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25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25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25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25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25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25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25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25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25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25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25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25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25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25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25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25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25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25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25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25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25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25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25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25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25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25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25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25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25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25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25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25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25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25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25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25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25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25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25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25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25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25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25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25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25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25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25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25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25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25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25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25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25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25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25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25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25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25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25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25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25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25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25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25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25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25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25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25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25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25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25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25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25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25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25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25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25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25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25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25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25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25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25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25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25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25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25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25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25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25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25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25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25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25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25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25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25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25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25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25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25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25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25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25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25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25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25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25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25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25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25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25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25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25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25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25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25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25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25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25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25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25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25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25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25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25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25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25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25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25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25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25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25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25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25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25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25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25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25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25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25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25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25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2021-10-09T09:39:03Z</dcterms:modified>
</cp:coreProperties>
</file>