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9040" windowHeight="1584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G202" i="5"/>
  <c r="H202" i="5" s="1"/>
  <c r="G201" i="5"/>
  <c r="H201" i="5" s="1"/>
  <c r="G200" i="5"/>
  <c r="H200" i="5" s="1"/>
  <c r="G199" i="5"/>
  <c r="H199" i="5" s="1"/>
  <c r="G198" i="5"/>
  <c r="H198" i="5" s="1"/>
  <c r="H197" i="5"/>
  <c r="G197" i="5"/>
  <c r="G196" i="5"/>
  <c r="H196" i="5" s="1"/>
  <c r="G195" i="5"/>
  <c r="H195" i="5" s="1"/>
  <c r="G194" i="5"/>
  <c r="H194" i="5" s="1"/>
  <c r="G193" i="5"/>
  <c r="H193" i="5" s="1"/>
  <c r="G192" i="5"/>
  <c r="H192" i="5" s="1"/>
  <c r="H191" i="5"/>
  <c r="G191" i="5"/>
  <c r="G190" i="5"/>
  <c r="H190" i="5" s="1"/>
  <c r="G189" i="5"/>
  <c r="H189" i="5" s="1"/>
  <c r="G188" i="5"/>
  <c r="H188" i="5" s="1"/>
  <c r="G187" i="5"/>
  <c r="H187" i="5" s="1"/>
  <c r="G186" i="5"/>
  <c r="H186" i="5" s="1"/>
  <c r="H185" i="5"/>
  <c r="G185" i="5"/>
  <c r="G184" i="5"/>
  <c r="H184" i="5" s="1"/>
  <c r="G183" i="5"/>
  <c r="H183" i="5" s="1"/>
  <c r="G182" i="5"/>
  <c r="H182" i="5" s="1"/>
  <c r="G181" i="5"/>
  <c r="H181" i="5" s="1"/>
  <c r="G180" i="5"/>
  <c r="H180" i="5" s="1"/>
  <c r="H179" i="5"/>
  <c r="G179" i="5"/>
  <c r="G178" i="5"/>
  <c r="H178" i="5" s="1"/>
  <c r="G177" i="5"/>
  <c r="H177" i="5" s="1"/>
  <c r="G176" i="5"/>
  <c r="H176" i="5" s="1"/>
  <c r="G175" i="5"/>
  <c r="H175" i="5" s="1"/>
  <c r="G174" i="5"/>
  <c r="H174" i="5" s="1"/>
  <c r="H173" i="5"/>
  <c r="G173" i="5"/>
  <c r="G172" i="5"/>
  <c r="H172" i="5" s="1"/>
  <c r="G171" i="5"/>
  <c r="H171" i="5" s="1"/>
  <c r="G170" i="5"/>
  <c r="H170" i="5" s="1"/>
  <c r="G169" i="5"/>
  <c r="H169" i="5" s="1"/>
  <c r="G168" i="5"/>
  <c r="H168" i="5" s="1"/>
  <c r="H167" i="5"/>
  <c r="G167" i="5"/>
  <c r="G166" i="5"/>
  <c r="H166" i="5" s="1"/>
  <c r="G165" i="5"/>
  <c r="H165" i="5" s="1"/>
  <c r="G164" i="5"/>
  <c r="H164" i="5" s="1"/>
  <c r="G163" i="5"/>
  <c r="H163" i="5" s="1"/>
  <c r="G162" i="5"/>
  <c r="H162" i="5" s="1"/>
  <c r="H161" i="5"/>
  <c r="G161" i="5"/>
  <c r="G160" i="5"/>
  <c r="H160" i="5" s="1"/>
  <c r="G159" i="5"/>
  <c r="H159" i="5"/>
  <c r="G158" i="5"/>
  <c r="H158" i="5" s="1"/>
  <c r="G157" i="5"/>
  <c r="H157" i="5" s="1"/>
  <c r="G156" i="5"/>
  <c r="H156" i="5" s="1"/>
  <c r="H155" i="5"/>
  <c r="G155" i="5"/>
  <c r="G154" i="5"/>
  <c r="H154" i="5" s="1"/>
  <c r="G153" i="5"/>
  <c r="H153" i="5" s="1"/>
  <c r="G152" i="5"/>
  <c r="H152" i="5" s="1"/>
  <c r="G151" i="5"/>
  <c r="H151" i="5"/>
  <c r="G150" i="5"/>
  <c r="H150" i="5" s="1"/>
  <c r="H149" i="5"/>
  <c r="G149" i="5"/>
  <c r="G148" i="5"/>
  <c r="H148" i="5" s="1"/>
  <c r="G147" i="5"/>
  <c r="H147" i="5" s="1"/>
  <c r="G146" i="5"/>
  <c r="H146" i="5" s="1"/>
  <c r="G145" i="5"/>
  <c r="H145" i="5" s="1"/>
  <c r="G144" i="5"/>
  <c r="H144" i="5" s="1"/>
  <c r="G143" i="5"/>
  <c r="H143" i="5" s="1"/>
  <c r="G142" i="5"/>
  <c r="H142" i="5" s="1"/>
  <c r="G141" i="5"/>
  <c r="H141" i="5" s="1"/>
  <c r="G140" i="5"/>
  <c r="H140" i="5" s="1"/>
  <c r="G139" i="5"/>
  <c r="H139" i="5" s="1"/>
  <c r="G138" i="5"/>
  <c r="H138" i="5" s="1"/>
  <c r="H137" i="5"/>
  <c r="G137" i="5"/>
  <c r="G136" i="5"/>
  <c r="H136" i="5" s="1"/>
  <c r="G135" i="5"/>
  <c r="H135" i="5"/>
  <c r="G134" i="5"/>
  <c r="H134" i="5" s="1"/>
  <c r="G133" i="5"/>
  <c r="H133" i="5" s="1"/>
  <c r="G132" i="5"/>
  <c r="H132" i="5" s="1"/>
  <c r="H131" i="5"/>
  <c r="G131" i="5"/>
  <c r="G130" i="5"/>
  <c r="H130" i="5" s="1"/>
  <c r="G129" i="5"/>
  <c r="H129" i="5" s="1"/>
  <c r="G128" i="5"/>
  <c r="H128" i="5" s="1"/>
  <c r="G127" i="5"/>
  <c r="H127" i="5"/>
  <c r="G126" i="5"/>
  <c r="H126" i="5" s="1"/>
  <c r="H125" i="5"/>
  <c r="G125" i="5"/>
  <c r="G124" i="5"/>
  <c r="H124" i="5" s="1"/>
  <c r="G123" i="5"/>
  <c r="H123" i="5" s="1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G115" i="5"/>
  <c r="H115" i="5" s="1"/>
  <c r="G114" i="5"/>
  <c r="H114" i="5" s="1"/>
  <c r="H113" i="5"/>
  <c r="G113" i="5"/>
  <c r="G112" i="5"/>
  <c r="H112" i="5" s="1"/>
  <c r="G111" i="5"/>
  <c r="H111" i="5"/>
  <c r="G110" i="5"/>
  <c r="H110" i="5" s="1"/>
  <c r="G109" i="5"/>
  <c r="H109" i="5" s="1"/>
  <c r="G108" i="5"/>
  <c r="H108" i="5" s="1"/>
  <c r="H107" i="5"/>
  <c r="G107" i="5"/>
  <c r="G106" i="5"/>
  <c r="H106" i="5" s="1"/>
  <c r="G105" i="5"/>
  <c r="H105" i="5" s="1"/>
  <c r="G104" i="5"/>
  <c r="H104" i="5" s="1"/>
  <c r="G103" i="5"/>
  <c r="H103" i="5"/>
  <c r="G102" i="5"/>
  <c r="H102" i="5" s="1"/>
  <c r="H101" i="5"/>
  <c r="G101" i="5"/>
  <c r="G100" i="5"/>
  <c r="H100" i="5" s="1"/>
  <c r="G99" i="5"/>
  <c r="H99" i="5" s="1"/>
  <c r="G98" i="5"/>
  <c r="H98" i="5" s="1"/>
  <c r="G97" i="5"/>
  <c r="H97" i="5" s="1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H89" i="5"/>
  <c r="G89" i="5"/>
  <c r="G88" i="5"/>
  <c r="H88" i="5" s="1"/>
  <c r="G87" i="5"/>
  <c r="H87" i="5"/>
  <c r="G86" i="5"/>
  <c r="H86" i="5" s="1"/>
  <c r="G85" i="5"/>
  <c r="H85" i="5" s="1"/>
  <c r="G84" i="5"/>
  <c r="H84" i="5" s="1"/>
  <c r="H83" i="5"/>
  <c r="G83" i="5"/>
  <c r="G82" i="5"/>
  <c r="H82" i="5" s="1"/>
  <c r="G81" i="5"/>
  <c r="H81" i="5" s="1"/>
  <c r="G80" i="5"/>
  <c r="H80" i="5" s="1"/>
  <c r="G79" i="5"/>
  <c r="H79" i="5"/>
  <c r="G78" i="5"/>
  <c r="H78" i="5" s="1"/>
  <c r="H77" i="5"/>
  <c r="G77" i="5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G69" i="5"/>
  <c r="H69" i="5" s="1"/>
  <c r="G68" i="5"/>
  <c r="H68" i="5" s="1"/>
  <c r="G67" i="5"/>
  <c r="H67" i="5" s="1"/>
  <c r="G66" i="5"/>
  <c r="H66" i="5" s="1"/>
  <c r="H65" i="5"/>
  <c r="G65" i="5"/>
  <c r="G64" i="5"/>
  <c r="H64" i="5" s="1"/>
  <c r="G63" i="5"/>
  <c r="H63" i="5"/>
  <c r="G62" i="5"/>
  <c r="H62" i="5" s="1"/>
  <c r="G61" i="5"/>
  <c r="H61" i="5" s="1"/>
  <c r="G60" i="5"/>
  <c r="H60" i="5" s="1"/>
  <c r="H59" i="5"/>
  <c r="G59" i="5"/>
  <c r="G58" i="5"/>
  <c r="H58" i="5" s="1"/>
  <c r="G57" i="5"/>
  <c r="H57" i="5" s="1"/>
  <c r="G56" i="5"/>
  <c r="H56" i="5" s="1"/>
  <c r="G55" i="5"/>
  <c r="H55" i="5"/>
  <c r="G54" i="5"/>
  <c r="H54" i="5" s="1"/>
  <c r="H53" i="5"/>
  <c r="G53" i="5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G43" i="5"/>
  <c r="H43" i="5" s="1"/>
  <c r="G42" i="5"/>
  <c r="H42" i="5" s="1"/>
  <c r="H41" i="5"/>
  <c r="G41" i="5"/>
  <c r="G40" i="5"/>
  <c r="H40" i="5" s="1"/>
  <c r="G39" i="5"/>
  <c r="H39" i="5"/>
  <c r="G38" i="5"/>
  <c r="H38" i="5" s="1"/>
  <c r="G37" i="5"/>
  <c r="H37" i="5" s="1"/>
  <c r="G36" i="5"/>
  <c r="H36" i="5" s="1"/>
  <c r="G35" i="5"/>
  <c r="H35" i="5" s="1"/>
  <c r="G34" i="5"/>
  <c r="H34" i="5" s="1"/>
  <c r="G33" i="5"/>
  <c r="H33" i="5" s="1"/>
  <c r="G32" i="5"/>
  <c r="H32" i="5" s="1"/>
  <c r="G31" i="5"/>
  <c r="H31" i="5" s="1"/>
  <c r="G30" i="5"/>
  <c r="H30" i="5" s="1"/>
  <c r="H29" i="5"/>
  <c r="G29" i="5"/>
  <c r="G28" i="5"/>
  <c r="H28" i="5" s="1"/>
  <c r="G27" i="5"/>
  <c r="H27" i="5" s="1"/>
  <c r="G26" i="5"/>
  <c r="H26" i="5" s="1"/>
  <c r="G25" i="5"/>
  <c r="H25" i="5" s="1"/>
  <c r="H24" i="5"/>
  <c r="G24" i="5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H17" i="5"/>
  <c r="G17" i="5"/>
  <c r="G16" i="5"/>
  <c r="H16" i="5" s="1"/>
  <c r="G15" i="5"/>
  <c r="H15" i="5" s="1"/>
  <c r="G14" i="5"/>
  <c r="H14" i="5" s="1"/>
  <c r="G13" i="5"/>
  <c r="H13" i="5" s="1"/>
  <c r="H12" i="5"/>
  <c r="G12" i="5"/>
  <c r="G11" i="5"/>
  <c r="H11" i="5" s="1"/>
  <c r="H10" i="5"/>
  <c r="G10" i="5"/>
  <c r="G9" i="5"/>
  <c r="H9" i="5" s="1"/>
  <c r="G8" i="5"/>
  <c r="H8" i="5" s="1"/>
  <c r="G7" i="5"/>
  <c r="H7" i="5" s="1"/>
  <c r="G6" i="5"/>
  <c r="H6" i="5" s="1"/>
  <c r="H5" i="5"/>
  <c r="G5" i="5"/>
  <c r="G4" i="5"/>
  <c r="H4" i="5" s="1"/>
  <c r="C1" i="5"/>
  <c r="B16" i="1" s="1"/>
  <c r="B1" i="5"/>
  <c r="C16" i="1" s="1"/>
  <c r="G203" i="4"/>
  <c r="H203" i="4" s="1"/>
  <c r="G202" i="4"/>
  <c r="H202" i="4" s="1"/>
  <c r="H201" i="4"/>
  <c r="G201" i="4"/>
  <c r="G200" i="4"/>
  <c r="H200" i="4" s="1"/>
  <c r="G199" i="4"/>
  <c r="H199" i="4" s="1"/>
  <c r="G198" i="4"/>
  <c r="H198" i="4" s="1"/>
  <c r="G197" i="4"/>
  <c r="H197" i="4" s="1"/>
  <c r="G196" i="4"/>
  <c r="H196" i="4" s="1"/>
  <c r="H195" i="4"/>
  <c r="G195" i="4"/>
  <c r="G194" i="4"/>
  <c r="H194" i="4" s="1"/>
  <c r="G193" i="4"/>
  <c r="H193" i="4" s="1"/>
  <c r="G192" i="4"/>
  <c r="H192" i="4" s="1"/>
  <c r="G191" i="4"/>
  <c r="H191" i="4" s="1"/>
  <c r="G190" i="4"/>
  <c r="H190" i="4" s="1"/>
  <c r="H189" i="4"/>
  <c r="G189" i="4"/>
  <c r="G188" i="4"/>
  <c r="H188" i="4" s="1"/>
  <c r="G187" i="4"/>
  <c r="H187" i="4" s="1"/>
  <c r="G186" i="4"/>
  <c r="H186" i="4" s="1"/>
  <c r="G185" i="4"/>
  <c r="H185" i="4" s="1"/>
  <c r="G184" i="4"/>
  <c r="H184" i="4" s="1"/>
  <c r="H183" i="4"/>
  <c r="G183" i="4"/>
  <c r="G182" i="4"/>
  <c r="H182" i="4" s="1"/>
  <c r="G181" i="4"/>
  <c r="H181" i="4" s="1"/>
  <c r="G180" i="4"/>
  <c r="H180" i="4" s="1"/>
  <c r="G179" i="4"/>
  <c r="H179" i="4" s="1"/>
  <c r="G178" i="4"/>
  <c r="H178" i="4" s="1"/>
  <c r="H177" i="4"/>
  <c r="G177" i="4"/>
  <c r="G176" i="4"/>
  <c r="H176" i="4" s="1"/>
  <c r="G175" i="4"/>
  <c r="H175" i="4" s="1"/>
  <c r="G174" i="4"/>
  <c r="H174" i="4" s="1"/>
  <c r="G173" i="4"/>
  <c r="H173" i="4" s="1"/>
  <c r="G172" i="4"/>
  <c r="H172" i="4" s="1"/>
  <c r="H171" i="4"/>
  <c r="G171" i="4"/>
  <c r="G170" i="4"/>
  <c r="H170" i="4" s="1"/>
  <c r="G169" i="4"/>
  <c r="H169" i="4" s="1"/>
  <c r="G168" i="4"/>
  <c r="H168" i="4" s="1"/>
  <c r="G167" i="4"/>
  <c r="H167" i="4"/>
  <c r="G166" i="4"/>
  <c r="H166" i="4" s="1"/>
  <c r="H165" i="4"/>
  <c r="G165" i="4"/>
  <c r="G164" i="4"/>
  <c r="H164" i="4" s="1"/>
  <c r="G163" i="4"/>
  <c r="H163" i="4" s="1"/>
  <c r="G162" i="4"/>
  <c r="H162" i="4" s="1"/>
  <c r="G161" i="4"/>
  <c r="H161" i="4" s="1"/>
  <c r="G160" i="4"/>
  <c r="H160" i="4" s="1"/>
  <c r="G159" i="4"/>
  <c r="H159" i="4" s="1"/>
  <c r="G158" i="4"/>
  <c r="H158" i="4" s="1"/>
  <c r="G157" i="4"/>
  <c r="H157" i="4" s="1"/>
  <c r="G156" i="4"/>
  <c r="H156" i="4" s="1"/>
  <c r="G155" i="4"/>
  <c r="H155" i="4" s="1"/>
  <c r="G154" i="4"/>
  <c r="H154" i="4" s="1"/>
  <c r="H153" i="4"/>
  <c r="G153" i="4"/>
  <c r="G152" i="4"/>
  <c r="H152" i="4" s="1"/>
  <c r="G151" i="4"/>
  <c r="H151" i="4"/>
  <c r="G150" i="4"/>
  <c r="H150" i="4" s="1"/>
  <c r="G149" i="4"/>
  <c r="H149" i="4" s="1"/>
  <c r="G148" i="4"/>
  <c r="H148" i="4" s="1"/>
  <c r="H147" i="4"/>
  <c r="G147" i="4"/>
  <c r="G146" i="4"/>
  <c r="H146" i="4" s="1"/>
  <c r="G145" i="4"/>
  <c r="H145" i="4" s="1"/>
  <c r="G144" i="4"/>
  <c r="H144" i="4" s="1"/>
  <c r="G143" i="4"/>
  <c r="H143" i="4"/>
  <c r="G142" i="4"/>
  <c r="H142" i="4" s="1"/>
  <c r="H141" i="4"/>
  <c r="G141" i="4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H129" i="4"/>
  <c r="G129" i="4"/>
  <c r="G128" i="4"/>
  <c r="H128" i="4" s="1"/>
  <c r="G127" i="4"/>
  <c r="H127" i="4"/>
  <c r="G126" i="4"/>
  <c r="H126" i="4" s="1"/>
  <c r="G125" i="4"/>
  <c r="H125" i="4" s="1"/>
  <c r="G124" i="4"/>
  <c r="H124" i="4" s="1"/>
  <c r="H123" i="4"/>
  <c r="G123" i="4"/>
  <c r="G122" i="4"/>
  <c r="H122" i="4" s="1"/>
  <c r="G121" i="4"/>
  <c r="H121" i="4" s="1"/>
  <c r="G120" i="4"/>
  <c r="H120" i="4" s="1"/>
  <c r="G119" i="4"/>
  <c r="H119" i="4"/>
  <c r="G118" i="4"/>
  <c r="H118" i="4" s="1"/>
  <c r="H117" i="4"/>
  <c r="G117" i="4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H105" i="4"/>
  <c r="G105" i="4"/>
  <c r="G104" i="4"/>
  <c r="H104" i="4" s="1"/>
  <c r="G103" i="4"/>
  <c r="H103" i="4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/>
  <c r="G94" i="4"/>
  <c r="H94" i="4" s="1"/>
  <c r="H93" i="4"/>
  <c r="G93" i="4"/>
  <c r="G92" i="4"/>
  <c r="H92" i="4" s="1"/>
  <c r="G91" i="4"/>
  <c r="H91" i="4" s="1"/>
  <c r="G90" i="4"/>
  <c r="H90" i="4" s="1"/>
  <c r="G89" i="4"/>
  <c r="H89" i="4" s="1"/>
  <c r="G88" i="4"/>
  <c r="H88" i="4" s="1"/>
  <c r="G87" i="4"/>
  <c r="H87" i="4"/>
  <c r="G86" i="4"/>
  <c r="H86" i="4" s="1"/>
  <c r="G85" i="4"/>
  <c r="H85" i="4" s="1"/>
  <c r="G84" i="4"/>
  <c r="H84" i="4" s="1"/>
  <c r="G83" i="4"/>
  <c r="H83" i="4" s="1"/>
  <c r="G82" i="4"/>
  <c r="H82" i="4" s="1"/>
  <c r="H81" i="4"/>
  <c r="G81" i="4"/>
  <c r="G80" i="4"/>
  <c r="H80" i="4" s="1"/>
  <c r="G79" i="4"/>
  <c r="H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/>
  <c r="G70" i="4"/>
  <c r="H70" i="4" s="1"/>
  <c r="H69" i="4"/>
  <c r="G69" i="4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/>
  <c r="G62" i="4"/>
  <c r="H62" i="4" s="1"/>
  <c r="G61" i="4"/>
  <c r="H61" i="4" s="1"/>
  <c r="G60" i="4"/>
  <c r="H60" i="4" s="1"/>
  <c r="G59" i="4"/>
  <c r="H59" i="4" s="1"/>
  <c r="G58" i="4"/>
  <c r="H58" i="4" s="1"/>
  <c r="H57" i="4"/>
  <c r="G57" i="4"/>
  <c r="G56" i="4"/>
  <c r="H56" i="4" s="1"/>
  <c r="G55" i="4"/>
  <c r="H55" i="4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G48" i="4"/>
  <c r="H48" i="4" s="1"/>
  <c r="G47" i="4"/>
  <c r="H47" i="4"/>
  <c r="G46" i="4"/>
  <c r="H46" i="4" s="1"/>
  <c r="H45" i="4"/>
  <c r="G45" i="4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/>
  <c r="G38" i="4"/>
  <c r="H38" i="4" s="1"/>
  <c r="G37" i="4"/>
  <c r="H37" i="4" s="1"/>
  <c r="G36" i="4"/>
  <c r="H36" i="4" s="1"/>
  <c r="G35" i="4"/>
  <c r="H35" i="4" s="1"/>
  <c r="G34" i="4"/>
  <c r="H34" i="4" s="1"/>
  <c r="H33" i="4"/>
  <c r="G33" i="4"/>
  <c r="H32" i="4"/>
  <c r="G32" i="4"/>
  <c r="G31" i="4"/>
  <c r="H31" i="4" s="1"/>
  <c r="H30" i="4"/>
  <c r="G30" i="4"/>
  <c r="G29" i="4"/>
  <c r="H29" i="4" s="1"/>
  <c r="H28" i="4"/>
  <c r="G28" i="4"/>
  <c r="H27" i="4"/>
  <c r="G27" i="4"/>
  <c r="H26" i="4"/>
  <c r="G26" i="4"/>
  <c r="G25" i="4"/>
  <c r="H25" i="4" s="1"/>
  <c r="H24" i="4"/>
  <c r="G24" i="4"/>
  <c r="G23" i="4"/>
  <c r="H23" i="4" s="1"/>
  <c r="H22" i="4"/>
  <c r="G22" i="4"/>
  <c r="G21" i="4"/>
  <c r="H21" i="4" s="1"/>
  <c r="H20" i="4"/>
  <c r="G20" i="4"/>
  <c r="G19" i="4"/>
  <c r="H19" i="4" s="1"/>
  <c r="H18" i="4"/>
  <c r="G18" i="4"/>
  <c r="G17" i="4"/>
  <c r="H17" i="4" s="1"/>
  <c r="H16" i="4"/>
  <c r="G16" i="4"/>
  <c r="H15" i="4"/>
  <c r="G15" i="4"/>
  <c r="H14" i="4"/>
  <c r="G14" i="4"/>
  <c r="G13" i="4"/>
  <c r="H13" i="4" s="1"/>
  <c r="G12" i="4"/>
  <c r="H12" i="4" s="1"/>
  <c r="G11" i="4"/>
  <c r="H11" i="4" s="1"/>
  <c r="G10" i="4"/>
  <c r="H10" i="4" s="1"/>
  <c r="H9" i="4"/>
  <c r="G9" i="4"/>
  <c r="G8" i="4"/>
  <c r="H8" i="4" s="1"/>
  <c r="G7" i="4"/>
  <c r="H7" i="4" s="1"/>
  <c r="G6" i="4"/>
  <c r="H6" i="4" s="1"/>
  <c r="G5" i="4"/>
  <c r="H5" i="4" s="1"/>
  <c r="H4" i="4"/>
  <c r="G4" i="4"/>
  <c r="C1" i="4"/>
  <c r="B1" i="4"/>
  <c r="C15" i="1" s="1"/>
  <c r="G203" i="3"/>
  <c r="H203" i="3"/>
  <c r="G202" i="3"/>
  <c r="H202" i="3" s="1"/>
  <c r="G201" i="3"/>
  <c r="H201" i="3"/>
  <c r="G200" i="3"/>
  <c r="H200" i="3" s="1"/>
  <c r="G199" i="3"/>
  <c r="H199" i="3" s="1"/>
  <c r="G198" i="3"/>
  <c r="H198" i="3" s="1"/>
  <c r="G197" i="3"/>
  <c r="H197" i="3"/>
  <c r="G196" i="3"/>
  <c r="H196" i="3" s="1"/>
  <c r="G195" i="3"/>
  <c r="H195" i="3"/>
  <c r="G194" i="3"/>
  <c r="H194" i="3" s="1"/>
  <c r="G193" i="3"/>
  <c r="H193" i="3" s="1"/>
  <c r="G192" i="3"/>
  <c r="H192" i="3" s="1"/>
  <c r="G191" i="3"/>
  <c r="H191" i="3"/>
  <c r="G190" i="3"/>
  <c r="H190" i="3" s="1"/>
  <c r="G189" i="3"/>
  <c r="H189" i="3"/>
  <c r="G188" i="3"/>
  <c r="H188" i="3" s="1"/>
  <c r="G187" i="3"/>
  <c r="H187" i="3" s="1"/>
  <c r="G186" i="3"/>
  <c r="H186" i="3" s="1"/>
  <c r="G185" i="3"/>
  <c r="H185" i="3" s="1"/>
  <c r="G184" i="3"/>
  <c r="H184" i="3" s="1"/>
  <c r="G183" i="3"/>
  <c r="H183" i="3"/>
  <c r="G182" i="3"/>
  <c r="H182" i="3" s="1"/>
  <c r="H181" i="3"/>
  <c r="G181" i="3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G170" i="3"/>
  <c r="H170" i="3" s="1"/>
  <c r="H169" i="3"/>
  <c r="G169" i="3"/>
  <c r="G168" i="3"/>
  <c r="H168" i="3" s="1"/>
  <c r="G167" i="3"/>
  <c r="H167" i="3"/>
  <c r="G166" i="3"/>
  <c r="H166" i="3" s="1"/>
  <c r="G165" i="3"/>
  <c r="H165" i="3" s="1"/>
  <c r="G164" i="3"/>
  <c r="H164" i="3" s="1"/>
  <c r="H163" i="3"/>
  <c r="G163" i="3"/>
  <c r="G162" i="3"/>
  <c r="H162" i="3" s="1"/>
  <c r="G161" i="3"/>
  <c r="H161" i="3" s="1"/>
  <c r="G160" i="3"/>
  <c r="H160" i="3" s="1"/>
  <c r="G159" i="3"/>
  <c r="H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/>
  <c r="G150" i="3"/>
  <c r="H150" i="3" s="1"/>
  <c r="G149" i="3"/>
  <c r="H149" i="3" s="1"/>
  <c r="G148" i="3"/>
  <c r="H148" i="3" s="1"/>
  <c r="G147" i="3"/>
  <c r="H147" i="3" s="1"/>
  <c r="G146" i="3"/>
  <c r="H146" i="3" s="1"/>
  <c r="H145" i="3"/>
  <c r="G145" i="3"/>
  <c r="G144" i="3"/>
  <c r="H144" i="3" s="1"/>
  <c r="G143" i="3"/>
  <c r="H143" i="3"/>
  <c r="G142" i="3"/>
  <c r="H142" i="3" s="1"/>
  <c r="G141" i="3"/>
  <c r="H141" i="3" s="1"/>
  <c r="G140" i="3"/>
  <c r="H140" i="3" s="1"/>
  <c r="H139" i="3"/>
  <c r="G139" i="3"/>
  <c r="G138" i="3"/>
  <c r="H138" i="3" s="1"/>
  <c r="G137" i="3"/>
  <c r="H137" i="3" s="1"/>
  <c r="G136" i="3"/>
  <c r="H136" i="3" s="1"/>
  <c r="G135" i="3"/>
  <c r="H135" i="3"/>
  <c r="G134" i="3"/>
  <c r="H134" i="3" s="1"/>
  <c r="H133" i="3"/>
  <c r="G133" i="3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G122" i="3"/>
  <c r="H122" i="3" s="1"/>
  <c r="H121" i="3"/>
  <c r="G121" i="3"/>
  <c r="G120" i="3"/>
  <c r="H120" i="3" s="1"/>
  <c r="G119" i="3"/>
  <c r="H119" i="3"/>
  <c r="G118" i="3"/>
  <c r="H118" i="3" s="1"/>
  <c r="G117" i="3"/>
  <c r="H117" i="3" s="1"/>
  <c r="G116" i="3"/>
  <c r="H116" i="3" s="1"/>
  <c r="H115" i="3"/>
  <c r="G115" i="3"/>
  <c r="G114" i="3"/>
  <c r="H114" i="3" s="1"/>
  <c r="G113" i="3"/>
  <c r="H113" i="3" s="1"/>
  <c r="G112" i="3"/>
  <c r="H112" i="3" s="1"/>
  <c r="G111" i="3"/>
  <c r="H111" i="3"/>
  <c r="G110" i="3"/>
  <c r="H110" i="3" s="1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/>
  <c r="G102" i="3"/>
  <c r="H102" i="3" s="1"/>
  <c r="G101" i="3"/>
  <c r="H101" i="3" s="1"/>
  <c r="G100" i="3"/>
  <c r="H100" i="3" s="1"/>
  <c r="G99" i="3"/>
  <c r="H99" i="3" s="1"/>
  <c r="G98" i="3"/>
  <c r="H98" i="3" s="1"/>
  <c r="H97" i="3"/>
  <c r="G97" i="3"/>
  <c r="G96" i="3"/>
  <c r="H96" i="3" s="1"/>
  <c r="G95" i="3"/>
  <c r="H95" i="3"/>
  <c r="G94" i="3"/>
  <c r="H94" i="3" s="1"/>
  <c r="G93" i="3"/>
  <c r="H93" i="3" s="1"/>
  <c r="G92" i="3"/>
  <c r="H92" i="3" s="1"/>
  <c r="H91" i="3"/>
  <c r="G91" i="3"/>
  <c r="G90" i="3"/>
  <c r="H90" i="3" s="1"/>
  <c r="G89" i="3"/>
  <c r="H89" i="3" s="1"/>
  <c r="G88" i="3"/>
  <c r="H88" i="3" s="1"/>
  <c r="G87" i="3"/>
  <c r="H87" i="3"/>
  <c r="G86" i="3"/>
  <c r="H86" i="3" s="1"/>
  <c r="H85" i="3"/>
  <c r="G85" i="3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H73" i="3"/>
  <c r="G73" i="3"/>
  <c r="G72" i="3"/>
  <c r="H72" i="3" s="1"/>
  <c r="G71" i="3"/>
  <c r="H71" i="3"/>
  <c r="G70" i="3"/>
  <c r="H70" i="3" s="1"/>
  <c r="G69" i="3"/>
  <c r="H69" i="3" s="1"/>
  <c r="G68" i="3"/>
  <c r="H68" i="3" s="1"/>
  <c r="H67" i="3"/>
  <c r="G67" i="3"/>
  <c r="G66" i="3"/>
  <c r="H66" i="3" s="1"/>
  <c r="G65" i="3"/>
  <c r="H65" i="3" s="1"/>
  <c r="G64" i="3"/>
  <c r="H64" i="3" s="1"/>
  <c r="G63" i="3"/>
  <c r="H63" i="3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/>
  <c r="G51" i="3"/>
  <c r="H51" i="3" s="1"/>
  <c r="G50" i="3"/>
  <c r="H50" i="3" s="1"/>
  <c r="H49" i="3"/>
  <c r="G49" i="3"/>
  <c r="G48" i="3"/>
  <c r="H48" i="3" s="1"/>
  <c r="G47" i="3"/>
  <c r="H47" i="3"/>
  <c r="G46" i="3"/>
  <c r="H46" i="3"/>
  <c r="G45" i="3"/>
  <c r="H45" i="3" s="1"/>
  <c r="G44" i="3"/>
  <c r="H44" i="3" s="1"/>
  <c r="H43" i="3"/>
  <c r="G43" i="3"/>
  <c r="G42" i="3"/>
  <c r="H42" i="3" s="1"/>
  <c r="H41" i="3"/>
  <c r="G41" i="3"/>
  <c r="G40" i="3"/>
  <c r="H40" i="3" s="1"/>
  <c r="G39" i="3"/>
  <c r="H39" i="3"/>
  <c r="G38" i="3"/>
  <c r="H38" i="3"/>
  <c r="H37" i="3"/>
  <c r="G37" i="3"/>
  <c r="G36" i="3"/>
  <c r="H36" i="3" s="1"/>
  <c r="G35" i="3"/>
  <c r="H35" i="3" s="1"/>
  <c r="G34" i="3"/>
  <c r="H34" i="3" s="1"/>
  <c r="G33" i="3"/>
  <c r="H33" i="3" s="1"/>
  <c r="G32" i="3"/>
  <c r="H32" i="3" s="1"/>
  <c r="H31" i="3"/>
  <c r="G31" i="3"/>
  <c r="G30" i="3"/>
  <c r="H30" i="3" s="1"/>
  <c r="G29" i="3"/>
  <c r="H29" i="3" s="1"/>
  <c r="H28" i="3"/>
  <c r="G28" i="3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H17" i="3"/>
  <c r="G17" i="3"/>
  <c r="G16" i="3"/>
  <c r="H16" i="3" s="1"/>
  <c r="H15" i="3"/>
  <c r="G15" i="3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4" i="1" s="1"/>
  <c r="G203" i="2"/>
  <c r="G202" i="2"/>
  <c r="G201" i="2"/>
  <c r="G200" i="2"/>
  <c r="H200" i="2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G190" i="2"/>
  <c r="G189" i="2"/>
  <c r="G188" i="2"/>
  <c r="H188" i="2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G178" i="2"/>
  <c r="G177" i="2"/>
  <c r="G176" i="2"/>
  <c r="H176" i="2"/>
  <c r="G175" i="2"/>
  <c r="G174" i="2"/>
  <c r="G173" i="2"/>
  <c r="G172" i="2"/>
  <c r="H172" i="2" s="1"/>
  <c r="G171" i="2"/>
  <c r="H171" i="2" s="1"/>
  <c r="G170" i="2"/>
  <c r="G169" i="2"/>
  <c r="G168" i="2"/>
  <c r="H168" i="2" s="1"/>
  <c r="G167" i="2"/>
  <c r="G166" i="2"/>
  <c r="H166" i="2" s="1"/>
  <c r="G165" i="2"/>
  <c r="H165" i="2" s="1"/>
  <c r="G164" i="2"/>
  <c r="H164" i="2"/>
  <c r="G163" i="2"/>
  <c r="G162" i="2"/>
  <c r="G161" i="2"/>
  <c r="G160" i="2"/>
  <c r="H160" i="2" s="1"/>
  <c r="G159" i="2"/>
  <c r="G158" i="2"/>
  <c r="G157" i="2"/>
  <c r="H157" i="2" s="1"/>
  <c r="G156" i="2"/>
  <c r="H156" i="2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G129" i="2"/>
  <c r="G128" i="2"/>
  <c r="H128" i="2"/>
  <c r="G127" i="2"/>
  <c r="H127" i="2" s="1"/>
  <c r="G126" i="2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G114" i="2"/>
  <c r="G113" i="2"/>
  <c r="G112" i="2"/>
  <c r="H112" i="2" s="1"/>
  <c r="G111" i="2"/>
  <c r="G110" i="2"/>
  <c r="G109" i="2"/>
  <c r="H109" i="2" s="1"/>
  <c r="G108" i="2"/>
  <c r="H108" i="2"/>
  <c r="G107" i="2"/>
  <c r="G106" i="2"/>
  <c r="G105" i="2"/>
  <c r="G104" i="2"/>
  <c r="H104" i="2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G94" i="2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G82" i="2"/>
  <c r="G81" i="2"/>
  <c r="G80" i="2"/>
  <c r="H80" i="2"/>
  <c r="G79" i="2"/>
  <c r="H79" i="2" s="1"/>
  <c r="G78" i="2"/>
  <c r="G77" i="2"/>
  <c r="G76" i="2"/>
  <c r="H76" i="2" s="1"/>
  <c r="G75" i="2"/>
  <c r="H75" i="2" s="1"/>
  <c r="G74" i="2"/>
  <c r="G73" i="2"/>
  <c r="G72" i="2"/>
  <c r="H72" i="2" s="1"/>
  <c r="G71" i="2"/>
  <c r="G70" i="2"/>
  <c r="H70" i="2" s="1"/>
  <c r="G69" i="2"/>
  <c r="H69" i="2" s="1"/>
  <c r="G68" i="2"/>
  <c r="H68" i="2"/>
  <c r="G67" i="2"/>
  <c r="G66" i="2"/>
  <c r="G65" i="2"/>
  <c r="G64" i="2"/>
  <c r="H64" i="2" s="1"/>
  <c r="G63" i="2"/>
  <c r="G62" i="2"/>
  <c r="G61" i="2"/>
  <c r="H61" i="2" s="1"/>
  <c r="G60" i="2"/>
  <c r="H60" i="2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G33" i="2"/>
  <c r="G32" i="2"/>
  <c r="H32" i="2"/>
  <c r="G31" i="2"/>
  <c r="H31" i="2" s="1"/>
  <c r="G30" i="2"/>
  <c r="G29" i="2"/>
  <c r="G28" i="2"/>
  <c r="H28" i="2" s="1"/>
  <c r="G27" i="2"/>
  <c r="H27" i="2" s="1"/>
  <c r="G26" i="2"/>
  <c r="G25" i="2"/>
  <c r="G24" i="2"/>
  <c r="H24" i="2" s="1"/>
  <c r="G23" i="2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G14" i="2"/>
  <c r="H14" i="2" s="1"/>
  <c r="G13" i="2"/>
  <c r="H13" i="2" s="1"/>
  <c r="G12" i="2"/>
  <c r="H12" i="2"/>
  <c r="G11" i="2"/>
  <c r="H11" i="2" s="1"/>
  <c r="G10" i="2"/>
  <c r="H10" i="2" s="1"/>
  <c r="G9" i="2"/>
  <c r="H9" i="2" s="1"/>
  <c r="G8" i="2"/>
  <c r="H8" i="2"/>
  <c r="G7" i="2"/>
  <c r="H7" i="2" s="1"/>
  <c r="G6" i="2"/>
  <c r="H6" i="2" s="1"/>
  <c r="G5" i="2"/>
  <c r="H5" i="2" s="1"/>
  <c r="G4" i="2"/>
  <c r="H4" i="2" s="1"/>
  <c r="H203" i="2"/>
  <c r="H202" i="2"/>
  <c r="H201" i="2"/>
  <c r="H199" i="2"/>
  <c r="H198" i="2"/>
  <c r="H197" i="2"/>
  <c r="H193" i="2"/>
  <c r="H191" i="2"/>
  <c r="H190" i="2"/>
  <c r="H189" i="2"/>
  <c r="H187" i="2"/>
  <c r="H183" i="2"/>
  <c r="H182" i="2"/>
  <c r="H181" i="2"/>
  <c r="H179" i="2"/>
  <c r="H178" i="2"/>
  <c r="H177" i="2"/>
  <c r="H175" i="2"/>
  <c r="H174" i="2"/>
  <c r="H173" i="2"/>
  <c r="H170" i="2"/>
  <c r="H169" i="2"/>
  <c r="H167" i="2"/>
  <c r="H163" i="2"/>
  <c r="H162" i="2"/>
  <c r="H161" i="2"/>
  <c r="H159" i="2"/>
  <c r="H158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30" i="2"/>
  <c r="H129" i="2"/>
  <c r="H126" i="2"/>
  <c r="H125" i="2"/>
  <c r="H122" i="2"/>
  <c r="H121" i="2"/>
  <c r="H119" i="2"/>
  <c r="H115" i="2"/>
  <c r="H114" i="2"/>
  <c r="H113" i="2"/>
  <c r="H111" i="2"/>
  <c r="H110" i="2"/>
  <c r="H107" i="2"/>
  <c r="H106" i="2"/>
  <c r="H105" i="2"/>
  <c r="H103" i="2"/>
  <c r="H102" i="2"/>
  <c r="H101" i="2"/>
  <c r="H97" i="2"/>
  <c r="H95" i="2"/>
  <c r="H94" i="2"/>
  <c r="H93" i="2"/>
  <c r="H91" i="2"/>
  <c r="H87" i="2"/>
  <c r="H86" i="2"/>
  <c r="H85" i="2"/>
  <c r="H83" i="2"/>
  <c r="H82" i="2"/>
  <c r="H81" i="2"/>
  <c r="H78" i="2"/>
  <c r="H77" i="2"/>
  <c r="H74" i="2"/>
  <c r="H73" i="2"/>
  <c r="H71" i="2"/>
  <c r="H67" i="2"/>
  <c r="H66" i="2"/>
  <c r="H65" i="2"/>
  <c r="H63" i="2"/>
  <c r="H62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4" i="2"/>
  <c r="H33" i="2"/>
  <c r="H30" i="2"/>
  <c r="H29" i="2"/>
  <c r="H26" i="2"/>
  <c r="H25" i="2"/>
  <c r="H23" i="2"/>
  <c r="H15" i="2"/>
  <c r="B15" i="1"/>
  <c r="C1" i="2"/>
  <c r="B13" i="1" s="1"/>
  <c r="B1" i="2"/>
  <c r="C13" i="1" s="1"/>
  <c r="H1" i="5" l="1"/>
  <c r="G1" i="5" s="1"/>
  <c r="D16" i="1" s="1"/>
  <c r="C9" i="1"/>
  <c r="A9" i="1"/>
  <c r="H1" i="2"/>
  <c r="G1" i="2" s="1"/>
  <c r="D13" i="1" s="1"/>
  <c r="H1" i="3"/>
  <c r="G1" i="3" s="1"/>
  <c r="D14" i="1" s="1"/>
  <c r="H1" i="4"/>
  <c r="G1" i="4" s="1"/>
  <c r="D15" i="1" s="1"/>
  <c r="E9" i="1" l="1"/>
</calcChain>
</file>

<file path=xl/sharedStrings.xml><?xml version="1.0" encoding="utf-8"?>
<sst xmlns="http://schemas.openxmlformats.org/spreadsheetml/2006/main" count="143" uniqueCount="119">
  <si>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</si>
  <si>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</si>
  <si>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</si>
  <si>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</si>
  <si>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</si>
  <si>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</si>
  <si>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</si>
  <si>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</si>
  <si>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</si>
  <si>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</si>
  <si>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</si>
  <si>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</si>
  <si>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</si>
  <si>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</si>
  <si>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</si>
  <si>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</si>
  <si>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</si>
  <si>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</si>
  <si>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</si>
  <si>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</si>
  <si>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MORTEGLIANO - CASTIONS DI STRADA</t>
  </si>
  <si>
    <t>33050 MORTEGLIANO (UD) VIA L. DA VINCI, 11 C.F. 80005260304 C.M. UDIC83900A</t>
  </si>
  <si>
    <t>46_2021 del 19/01/2021</t>
  </si>
  <si>
    <t>164/PA del 17/09/2020</t>
  </si>
  <si>
    <t>000000000359 del 20/01/2021</t>
  </si>
  <si>
    <t>104 /04 del 23/12/2020</t>
  </si>
  <si>
    <t>112 del 08/01/2021</t>
  </si>
  <si>
    <t>2040/200037492 del 31/12/2020</t>
  </si>
  <si>
    <t>20214E00544 del 08/01/2021</t>
  </si>
  <si>
    <t>20214E02892 del 25/01/2021</t>
  </si>
  <si>
    <t>PA-92 del 26/01/2021</t>
  </si>
  <si>
    <t>1021007203 del 04/02/2021</t>
  </si>
  <si>
    <t>5/01 del 23/12/2020</t>
  </si>
  <si>
    <t>60/00000 del 31/01/2021</t>
  </si>
  <si>
    <t>200048 del 31/01/2021</t>
  </si>
  <si>
    <t>200049 del 31/01/2021</t>
  </si>
  <si>
    <t>1/PA-2021 del 04/02/2021</t>
  </si>
  <si>
    <t>1021018664 del 09/02/2021</t>
  </si>
  <si>
    <t>A.00073.21 del 11/02/2021</t>
  </si>
  <si>
    <t>2/PA-2021 del 18/02/2021</t>
  </si>
  <si>
    <t>1021050738 del 05/03/2021</t>
  </si>
  <si>
    <t>2/86 del 12/03/2021</t>
  </si>
  <si>
    <t>2/83 del 12/03/2021</t>
  </si>
  <si>
    <t>0000000759/PA del 12/03/2021</t>
  </si>
  <si>
    <t>0000000279/PA del 06/03/2021</t>
  </si>
  <si>
    <t>000096/PA del 28/02/2021</t>
  </si>
  <si>
    <t>200061 del 26/02/2021</t>
  </si>
  <si>
    <t>200060 del 26/02/2021</t>
  </si>
  <si>
    <t>41152 del 25/02/2021</t>
  </si>
  <si>
    <t>FATTPA 11_21 del 25/02/2021</t>
  </si>
  <si>
    <t>2040/210003760 del 19/02/2021</t>
  </si>
  <si>
    <t>2040/210004940 del 28/02/2021</t>
  </si>
  <si>
    <t>2040/210004939 del 28/02/2021</t>
  </si>
  <si>
    <t>536/E del 16/03/2021</t>
  </si>
  <si>
    <t>2/95 del 30/03/2021</t>
  </si>
  <si>
    <t>2/P del 15/04/2021</t>
  </si>
  <si>
    <t>1021079810 del 31/03/2021</t>
  </si>
  <si>
    <t>2040/210001947 del 31/01/2021</t>
  </si>
  <si>
    <t>2040/210001945 del 31/01/2021</t>
  </si>
  <si>
    <t>2040/210009269 del 16/04/2021</t>
  </si>
  <si>
    <t>2040/210009270 del 16/04/2021</t>
  </si>
  <si>
    <t>FA 21/E del 21/04/2021</t>
  </si>
  <si>
    <t>2/127 del 30/04/2021</t>
  </si>
  <si>
    <t>5/01 del 07/05/2021</t>
  </si>
  <si>
    <t>1021102437 del 23/04/2021</t>
  </si>
  <si>
    <t>214/E del 30/01/2021</t>
  </si>
  <si>
    <t>251 del 15/06/2021</t>
  </si>
  <si>
    <t>2/151 del 11/06/2021</t>
  </si>
  <si>
    <t>000391/PA del 31/05/2021</t>
  </si>
  <si>
    <t>0/1900 del 07/06/2021</t>
  </si>
  <si>
    <t>FATTPA21-003 del 27/05/2021</t>
  </si>
  <si>
    <t>EFAT/2021/2040 del 31/05/2021</t>
  </si>
  <si>
    <t>1021139247 del 03/06/2021</t>
  </si>
  <si>
    <t>PA/21/0043 del 30/06/2021</t>
  </si>
  <si>
    <t>20214E19949 del 06/07/2021</t>
  </si>
  <si>
    <t>FPA 79/21 del 30/06/2021</t>
  </si>
  <si>
    <t>3/PA-2021 del 29/06/2021</t>
  </si>
  <si>
    <t>1021162725 del 25/06/2021</t>
  </si>
  <si>
    <t>1021175872 del 20/07/2021</t>
  </si>
  <si>
    <t>64/PA del 30/06/2021</t>
  </si>
  <si>
    <t>000507/PA del 30/06/2021</t>
  </si>
  <si>
    <t>2/217 del 30/07/2021</t>
  </si>
  <si>
    <t>2040/210018584 del 27/07/2021</t>
  </si>
  <si>
    <t>1021207568 del 27/08/2021</t>
  </si>
  <si>
    <t>133/PA del 10/09/2021</t>
  </si>
  <si>
    <t>0000001957/PA del 24/09/2021</t>
  </si>
  <si>
    <t>1021262159 del 13/10/2021</t>
  </si>
  <si>
    <t>PA/442 del 18/10/2021</t>
  </si>
  <si>
    <t>3000 del 18/10/2021</t>
  </si>
  <si>
    <t>2998 del 18/10/2021</t>
  </si>
  <si>
    <t>20214E27484 del 12/10/2021</t>
  </si>
  <si>
    <t>230/SP del 15/10/2021</t>
  </si>
  <si>
    <t>231/SP del 15/10/2021</t>
  </si>
  <si>
    <t>232/SP del 15/10/2021</t>
  </si>
  <si>
    <t>0000003419/PA del 12/10/2021</t>
  </si>
  <si>
    <t>3314 del 18/10/2021</t>
  </si>
  <si>
    <t>1021283922 del 10/11/2021</t>
  </si>
  <si>
    <t>2103003660 del 31/10/2021</t>
  </si>
  <si>
    <t>2103003659 del 31/10/2021</t>
  </si>
  <si>
    <t>2103003927 del 15/11/2021</t>
  </si>
  <si>
    <t>2103004100 del 30/11/2021</t>
  </si>
  <si>
    <t>2103004380 del 15/12/2021</t>
  </si>
  <si>
    <t>2103003926 del 15/11/2021</t>
  </si>
  <si>
    <t>2103004292 del 30/11/2021</t>
  </si>
  <si>
    <t>2103004293 del 30/11/2021</t>
  </si>
  <si>
    <t>2103004374 del 30/11/2021</t>
  </si>
  <si>
    <t>V3-32544 del 15/12/2021</t>
  </si>
  <si>
    <t>2945 del 13/12/2021</t>
  </si>
  <si>
    <t>21000358 - RJ del 30/11/2021</t>
  </si>
  <si>
    <t>21000408 - RJ del 21/12/2021</t>
  </si>
  <si>
    <t>000914/PA del 30/11/2021</t>
  </si>
  <si>
    <t>787/E del 15/12/2021</t>
  </si>
  <si>
    <t>8158 del 15/12/2021</t>
  </si>
  <si>
    <t>51 del 22/12/2021</t>
  </si>
  <si>
    <t>8384 del 22/12/2021</t>
  </si>
  <si>
    <t>55</t>
  </si>
  <si>
    <t>9</t>
  </si>
  <si>
    <t>8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</si>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</sst>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=""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C9" sqref="C9:D9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2021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93</v>
      </c>
      <c r="B9" s="35"/>
      <c r="C9" s="34">
        <f>SUM(C13:C16)</f>
        <v>123351.81</v>
      </c>
      <c r="D9" s="35"/>
      <c r="E9" s="40">
        <f>('Trimestre 1'!H1+'Trimestre 2'!H1+'Trimestre 3'!H1+'Trimestre 4'!H1)/C9</f>
        <v>-22.348952723109615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18</v>
      </c>
      <c r="C13" s="29">
        <f>'Trimestre 1'!B1</f>
        <v>27750.83</v>
      </c>
      <c r="D13" s="29">
        <f>'Trimestre 1'!G1</f>
        <v>-18.676453641206407</v>
      </c>
      <c r="E13" s="29">
        <v>70478.89</v>
      </c>
      <c r="F13" s="33" t="s">
        <v>115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33</v>
      </c>
      <c r="C14" s="29">
        <f>'Trimestre 2'!B1</f>
        <v>46738.22</v>
      </c>
      <c r="D14" s="29">
        <f>'Trimestre 2'!G1</f>
        <v>-24.769841684171968</v>
      </c>
      <c r="E14" s="29">
        <v>8535.2000000000007</v>
      </c>
      <c r="F14" s="33" t="s">
        <v>116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10</v>
      </c>
      <c r="C15" s="29">
        <f>'Trimestre 3'!B1</f>
        <v>10332.5</v>
      </c>
      <c r="D15" s="29">
        <f>'Trimestre 3'!G1</f>
        <v>-25.966873457536895</v>
      </c>
      <c r="E15" s="29">
        <v>2947.74</v>
      </c>
      <c r="F15" s="33" t="s">
        <v>117</v>
      </c>
    </row>
    <row r="16" spans="1:11" ht="21.75" customHeight="1" x14ac:dyDescent="0.25">
      <c r="A16" s="28" t="s">
        <v>16</v>
      </c>
      <c r="B16" s="17">
        <f>'Trimestre 4'!C1</f>
        <v>32</v>
      </c>
      <c r="C16" s="29">
        <f>'Trimestre 4'!B1</f>
        <v>38530.259999999995</v>
      </c>
      <c r="D16" s="29">
        <f>'Trimestre 4'!G1</f>
        <v>-21.087209118235904</v>
      </c>
      <c r="E16" s="29">
        <v>30236.76</v>
      </c>
      <c r="F16" s="33" t="s">
        <v>118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27750.83</v>
      </c>
      <c r="C1">
        <f>COUNTA(A4:A203)</f>
        <v>18</v>
      </c>
      <c r="G1" s="16">
        <f>IF(B1&lt;&gt;0,H1/B1,0)</f>
        <v>-18.676453641206407</v>
      </c>
      <c r="H1" s="15">
        <f>SUM(H4:H195)</f>
        <v>-518287.09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50</v>
      </c>
      <c r="C4" s="13">
        <v>44262</v>
      </c>
      <c r="D4" s="13">
        <v>44203</v>
      </c>
      <c r="E4" s="13"/>
      <c r="F4" s="13"/>
      <c r="G4" s="1">
        <f>D4-C4-(F4-E4)</f>
        <v>-59</v>
      </c>
      <c r="H4" s="12">
        <f>B4*G4</f>
        <v>-2950</v>
      </c>
    </row>
    <row r="5" spans="1:8" x14ac:dyDescent="0.25">
      <c r="A5" s="19" t="s">
        <v>23</v>
      </c>
      <c r="B5" s="12">
        <v>183.75</v>
      </c>
      <c r="C5" s="13">
        <v>44142</v>
      </c>
      <c r="D5" s="13">
        <v>44225</v>
      </c>
      <c r="E5" s="13"/>
      <c r="F5" s="13"/>
      <c r="G5" s="1">
        <f t="shared" ref="G5:G68" si="0">D5-C5-(F5-E5)</f>
        <v>83</v>
      </c>
      <c r="H5" s="12">
        <f t="shared" ref="H5:H68" si="1">B5*G5</f>
        <v>15251.25</v>
      </c>
    </row>
    <row r="6" spans="1:8" x14ac:dyDescent="0.25">
      <c r="A6" s="19" t="s">
        <v>24</v>
      </c>
      <c r="B6" s="12">
        <v>2795</v>
      </c>
      <c r="C6" s="13">
        <v>44262</v>
      </c>
      <c r="D6" s="13">
        <v>44233</v>
      </c>
      <c r="E6" s="13"/>
      <c r="F6" s="13"/>
      <c r="G6" s="1">
        <f t="shared" si="0"/>
        <v>-29</v>
      </c>
      <c r="H6" s="12">
        <f t="shared" si="1"/>
        <v>-81055</v>
      </c>
    </row>
    <row r="7" spans="1:8" x14ac:dyDescent="0.25">
      <c r="A7" s="19" t="s">
        <v>25</v>
      </c>
      <c r="B7" s="12">
        <v>4851.93</v>
      </c>
      <c r="C7" s="13">
        <v>44233</v>
      </c>
      <c r="D7" s="13">
        <v>44233</v>
      </c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 t="s">
        <v>26</v>
      </c>
      <c r="B8" s="12">
        <v>8483</v>
      </c>
      <c r="C8" s="13">
        <v>44262</v>
      </c>
      <c r="D8" s="13">
        <v>44240</v>
      </c>
      <c r="E8" s="13"/>
      <c r="F8" s="13"/>
      <c r="G8" s="1">
        <f t="shared" si="0"/>
        <v>-22</v>
      </c>
      <c r="H8" s="12">
        <f t="shared" si="1"/>
        <v>-186626</v>
      </c>
    </row>
    <row r="9" spans="1:8" x14ac:dyDescent="0.25">
      <c r="A9" s="19" t="s">
        <v>27</v>
      </c>
      <c r="B9" s="12">
        <v>806.49</v>
      </c>
      <c r="C9" s="13">
        <v>44249</v>
      </c>
      <c r="D9" s="13">
        <v>44240</v>
      </c>
      <c r="E9" s="13"/>
      <c r="F9" s="13"/>
      <c r="G9" s="1">
        <f t="shared" si="0"/>
        <v>-9</v>
      </c>
      <c r="H9" s="12">
        <f t="shared" si="1"/>
        <v>-7258.41</v>
      </c>
    </row>
    <row r="10" spans="1:8" x14ac:dyDescent="0.25">
      <c r="A10" s="19" t="s">
        <v>28</v>
      </c>
      <c r="B10" s="12">
        <v>90</v>
      </c>
      <c r="C10" s="13">
        <v>44255</v>
      </c>
      <c r="D10" s="13">
        <v>44240</v>
      </c>
      <c r="E10" s="13"/>
      <c r="F10" s="13"/>
      <c r="G10" s="1">
        <f t="shared" si="0"/>
        <v>-15</v>
      </c>
      <c r="H10" s="12">
        <f t="shared" si="1"/>
        <v>-1350</v>
      </c>
    </row>
    <row r="11" spans="1:8" x14ac:dyDescent="0.25">
      <c r="A11" s="19" t="s">
        <v>29</v>
      </c>
      <c r="B11" s="12">
        <v>996.57</v>
      </c>
      <c r="C11" s="13">
        <v>44267</v>
      </c>
      <c r="D11" s="13">
        <v>44240</v>
      </c>
      <c r="E11" s="13"/>
      <c r="F11" s="13"/>
      <c r="G11" s="1">
        <f t="shared" si="0"/>
        <v>-27</v>
      </c>
      <c r="H11" s="12">
        <f t="shared" si="1"/>
        <v>-26907.390000000003</v>
      </c>
    </row>
    <row r="12" spans="1:8" x14ac:dyDescent="0.25">
      <c r="A12" s="19" t="s">
        <v>30</v>
      </c>
      <c r="B12" s="12">
        <v>1505</v>
      </c>
      <c r="C12" s="13">
        <v>44267</v>
      </c>
      <c r="D12" s="13">
        <v>44240</v>
      </c>
      <c r="E12" s="13"/>
      <c r="F12" s="13"/>
      <c r="G12" s="1">
        <f t="shared" si="0"/>
        <v>-27</v>
      </c>
      <c r="H12" s="12">
        <f t="shared" si="1"/>
        <v>-40635</v>
      </c>
    </row>
    <row r="13" spans="1:8" x14ac:dyDescent="0.25">
      <c r="A13" s="19" t="s">
        <v>31</v>
      </c>
      <c r="B13" s="12">
        <v>6.27</v>
      </c>
      <c r="C13" s="13">
        <v>44267</v>
      </c>
      <c r="D13" s="13">
        <v>44250</v>
      </c>
      <c r="E13" s="13"/>
      <c r="F13" s="13"/>
      <c r="G13" s="1">
        <f t="shared" si="0"/>
        <v>-17</v>
      </c>
      <c r="H13" s="12">
        <f t="shared" si="1"/>
        <v>-106.58999999999999</v>
      </c>
    </row>
    <row r="14" spans="1:8" x14ac:dyDescent="0.25">
      <c r="A14" s="19" t="s">
        <v>32</v>
      </c>
      <c r="B14" s="12">
        <v>1000</v>
      </c>
      <c r="C14" s="13">
        <v>44233</v>
      </c>
      <c r="D14" s="13">
        <v>44250</v>
      </c>
      <c r="E14" s="13"/>
      <c r="F14" s="13"/>
      <c r="G14" s="1">
        <f t="shared" si="0"/>
        <v>17</v>
      </c>
      <c r="H14" s="12">
        <f t="shared" si="1"/>
        <v>17000</v>
      </c>
    </row>
    <row r="15" spans="1:8" x14ac:dyDescent="0.25">
      <c r="A15" s="19" t="s">
        <v>33</v>
      </c>
      <c r="B15" s="12">
        <v>329</v>
      </c>
      <c r="C15" s="13">
        <v>44277</v>
      </c>
      <c r="D15" s="13">
        <v>44250</v>
      </c>
      <c r="E15" s="13"/>
      <c r="F15" s="13"/>
      <c r="G15" s="1">
        <f t="shared" si="0"/>
        <v>-27</v>
      </c>
      <c r="H15" s="12">
        <f t="shared" si="1"/>
        <v>-8883</v>
      </c>
    </row>
    <row r="16" spans="1:8" x14ac:dyDescent="0.25">
      <c r="A16" s="19" t="s">
        <v>34</v>
      </c>
      <c r="B16" s="12">
        <v>1703.52</v>
      </c>
      <c r="C16" s="13">
        <v>44279</v>
      </c>
      <c r="D16" s="13">
        <v>44250</v>
      </c>
      <c r="E16" s="13"/>
      <c r="F16" s="13"/>
      <c r="G16" s="1">
        <f t="shared" si="0"/>
        <v>-29</v>
      </c>
      <c r="H16" s="12">
        <f t="shared" si="1"/>
        <v>-49402.080000000002</v>
      </c>
    </row>
    <row r="17" spans="1:8" x14ac:dyDescent="0.25">
      <c r="A17" s="19" t="s">
        <v>35</v>
      </c>
      <c r="B17" s="12">
        <v>3144.13</v>
      </c>
      <c r="C17" s="13">
        <v>44279</v>
      </c>
      <c r="D17" s="13">
        <v>44250</v>
      </c>
      <c r="E17" s="13"/>
      <c r="F17" s="13"/>
      <c r="G17" s="1">
        <f t="shared" si="0"/>
        <v>-29</v>
      </c>
      <c r="H17" s="12">
        <f t="shared" si="1"/>
        <v>-91179.77</v>
      </c>
    </row>
    <row r="18" spans="1:8" x14ac:dyDescent="0.25">
      <c r="A18" s="19" t="s">
        <v>36</v>
      </c>
      <c r="B18" s="12">
        <v>800</v>
      </c>
      <c r="C18" s="13">
        <v>44280</v>
      </c>
      <c r="D18" s="13">
        <v>44250</v>
      </c>
      <c r="E18" s="13"/>
      <c r="F18" s="13"/>
      <c r="G18" s="1">
        <f t="shared" si="0"/>
        <v>-30</v>
      </c>
      <c r="H18" s="12">
        <f t="shared" si="1"/>
        <v>-24000</v>
      </c>
    </row>
    <row r="19" spans="1:8" x14ac:dyDescent="0.25">
      <c r="A19" s="19" t="s">
        <v>37</v>
      </c>
      <c r="B19" s="12">
        <v>41.17</v>
      </c>
      <c r="C19" s="13">
        <v>44280</v>
      </c>
      <c r="D19" s="13">
        <v>44250</v>
      </c>
      <c r="E19" s="13"/>
      <c r="F19" s="13"/>
      <c r="G19" s="1">
        <f t="shared" si="0"/>
        <v>-30</v>
      </c>
      <c r="H19" s="12">
        <f t="shared" si="1"/>
        <v>-1235.1000000000001</v>
      </c>
    </row>
    <row r="20" spans="1:8" x14ac:dyDescent="0.25">
      <c r="A20" s="19" t="s">
        <v>38</v>
      </c>
      <c r="B20" s="12">
        <v>165</v>
      </c>
      <c r="C20" s="13">
        <v>44280</v>
      </c>
      <c r="D20" s="13">
        <v>44250</v>
      </c>
      <c r="E20" s="13"/>
      <c r="F20" s="13"/>
      <c r="G20" s="1">
        <f t="shared" si="0"/>
        <v>-30</v>
      </c>
      <c r="H20" s="12">
        <f t="shared" si="1"/>
        <v>-4950</v>
      </c>
    </row>
    <row r="21" spans="1:8" x14ac:dyDescent="0.25">
      <c r="A21" s="19" t="s">
        <v>39</v>
      </c>
      <c r="B21" s="12">
        <v>800</v>
      </c>
      <c r="C21" s="13">
        <v>44280</v>
      </c>
      <c r="D21" s="13">
        <v>44250</v>
      </c>
      <c r="E21" s="13"/>
      <c r="F21" s="13"/>
      <c r="G21" s="1">
        <f t="shared" si="0"/>
        <v>-30</v>
      </c>
      <c r="H21" s="12">
        <f t="shared" si="1"/>
        <v>-24000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46738.22</v>
      </c>
      <c r="C1">
        <f>COUNTA(A4:A203)</f>
        <v>33</v>
      </c>
      <c r="G1" s="16">
        <f>IF(B1&lt;&gt;0,H1/B1,0)</f>
        <v>-24.769841684171968</v>
      </c>
      <c r="H1" s="15">
        <f>SUM(H4:H195)</f>
        <v>-1157698.31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40</v>
      </c>
      <c r="B4" s="12">
        <v>65.09</v>
      </c>
      <c r="C4" s="13">
        <v>44317</v>
      </c>
      <c r="D4" s="13">
        <v>44288</v>
      </c>
      <c r="E4" s="13"/>
      <c r="F4" s="13"/>
      <c r="G4" s="1">
        <f>D4-C4-(F4-E4)</f>
        <v>-29</v>
      </c>
      <c r="H4" s="12">
        <f>B4*G4</f>
        <v>-1887.6100000000001</v>
      </c>
    </row>
    <row r="5" spans="1:8" x14ac:dyDescent="0.25">
      <c r="A5" s="19" t="s">
        <v>41</v>
      </c>
      <c r="B5" s="12">
        <v>4650</v>
      </c>
      <c r="C5" s="13">
        <v>44317</v>
      </c>
      <c r="D5" s="13">
        <v>44288</v>
      </c>
      <c r="E5" s="13"/>
      <c r="F5" s="13"/>
      <c r="G5" s="1">
        <f t="shared" ref="G5:G68" si="0">D5-C5-(F5-E5)</f>
        <v>-29</v>
      </c>
      <c r="H5" s="12">
        <f t="shared" ref="H5:H68" si="1">B5*G5</f>
        <v>-134850</v>
      </c>
    </row>
    <row r="6" spans="1:8" x14ac:dyDescent="0.25">
      <c r="A6" s="19" t="s">
        <v>42</v>
      </c>
      <c r="B6" s="12">
        <v>1475</v>
      </c>
      <c r="C6" s="13">
        <v>44317</v>
      </c>
      <c r="D6" s="13">
        <v>44288</v>
      </c>
      <c r="E6" s="13"/>
      <c r="F6" s="13"/>
      <c r="G6" s="1">
        <f t="shared" si="0"/>
        <v>-29</v>
      </c>
      <c r="H6" s="12">
        <f t="shared" si="1"/>
        <v>-42775</v>
      </c>
    </row>
    <row r="7" spans="1:8" x14ac:dyDescent="0.25">
      <c r="A7" s="19" t="s">
        <v>43</v>
      </c>
      <c r="B7" s="12">
        <v>1200</v>
      </c>
      <c r="C7" s="13">
        <v>44317</v>
      </c>
      <c r="D7" s="13">
        <v>44288</v>
      </c>
      <c r="E7" s="13"/>
      <c r="F7" s="13"/>
      <c r="G7" s="1">
        <f t="shared" si="0"/>
        <v>-29</v>
      </c>
      <c r="H7" s="12">
        <f t="shared" si="1"/>
        <v>-34800</v>
      </c>
    </row>
    <row r="8" spans="1:8" x14ac:dyDescent="0.25">
      <c r="A8" s="19" t="s">
        <v>44</v>
      </c>
      <c r="B8" s="12">
        <v>300</v>
      </c>
      <c r="C8" s="13">
        <v>44317</v>
      </c>
      <c r="D8" s="13">
        <v>44288</v>
      </c>
      <c r="E8" s="13"/>
      <c r="F8" s="13"/>
      <c r="G8" s="1">
        <f t="shared" si="0"/>
        <v>-29</v>
      </c>
      <c r="H8" s="12">
        <f t="shared" si="1"/>
        <v>-8700</v>
      </c>
    </row>
    <row r="9" spans="1:8" x14ac:dyDescent="0.25">
      <c r="A9" s="19" t="s">
        <v>45</v>
      </c>
      <c r="B9" s="12">
        <v>345</v>
      </c>
      <c r="C9" s="13">
        <v>44317</v>
      </c>
      <c r="D9" s="13">
        <v>44288</v>
      </c>
      <c r="E9" s="13"/>
      <c r="F9" s="13"/>
      <c r="G9" s="1">
        <f t="shared" si="0"/>
        <v>-29</v>
      </c>
      <c r="H9" s="12">
        <f t="shared" si="1"/>
        <v>-10005</v>
      </c>
    </row>
    <row r="10" spans="1:8" x14ac:dyDescent="0.25">
      <c r="A10" s="19" t="s">
        <v>46</v>
      </c>
      <c r="B10" s="12">
        <v>105.56</v>
      </c>
      <c r="C10" s="13">
        <v>44317</v>
      </c>
      <c r="D10" s="13">
        <v>44288</v>
      </c>
      <c r="E10" s="13"/>
      <c r="F10" s="13"/>
      <c r="G10" s="1">
        <f t="shared" si="0"/>
        <v>-29</v>
      </c>
      <c r="H10" s="12">
        <f t="shared" si="1"/>
        <v>-3061.2400000000002</v>
      </c>
    </row>
    <row r="11" spans="1:8" x14ac:dyDescent="0.25">
      <c r="A11" s="19" t="s">
        <v>47</v>
      </c>
      <c r="B11" s="12">
        <v>56.02</v>
      </c>
      <c r="C11" s="13">
        <v>44317</v>
      </c>
      <c r="D11" s="13">
        <v>44288</v>
      </c>
      <c r="E11" s="13"/>
      <c r="F11" s="13"/>
      <c r="G11" s="1">
        <f t="shared" si="0"/>
        <v>-29</v>
      </c>
      <c r="H11" s="12">
        <f t="shared" si="1"/>
        <v>-1624.5800000000002</v>
      </c>
    </row>
    <row r="12" spans="1:8" x14ac:dyDescent="0.25">
      <c r="A12" s="19" t="s">
        <v>48</v>
      </c>
      <c r="B12" s="12">
        <v>7487.84</v>
      </c>
      <c r="C12" s="13">
        <v>44317</v>
      </c>
      <c r="D12" s="13">
        <v>44288</v>
      </c>
      <c r="E12" s="13"/>
      <c r="F12" s="13"/>
      <c r="G12" s="1">
        <f t="shared" si="0"/>
        <v>-29</v>
      </c>
      <c r="H12" s="12">
        <f t="shared" si="1"/>
        <v>-217147.36000000002</v>
      </c>
    </row>
    <row r="13" spans="1:8" x14ac:dyDescent="0.25">
      <c r="A13" s="19" t="s">
        <v>49</v>
      </c>
      <c r="B13" s="12">
        <v>1045</v>
      </c>
      <c r="C13" s="13">
        <v>44317</v>
      </c>
      <c r="D13" s="13">
        <v>44288</v>
      </c>
      <c r="E13" s="13"/>
      <c r="F13" s="13"/>
      <c r="G13" s="1">
        <f t="shared" si="0"/>
        <v>-29</v>
      </c>
      <c r="H13" s="12">
        <f t="shared" si="1"/>
        <v>-30305</v>
      </c>
    </row>
    <row r="14" spans="1:8" x14ac:dyDescent="0.25">
      <c r="A14" s="19" t="s">
        <v>50</v>
      </c>
      <c r="B14" s="12">
        <v>8.94</v>
      </c>
      <c r="C14" s="13">
        <v>44328</v>
      </c>
      <c r="D14" s="13">
        <v>44298</v>
      </c>
      <c r="E14" s="13"/>
      <c r="F14" s="13"/>
      <c r="G14" s="1">
        <f t="shared" si="0"/>
        <v>-30</v>
      </c>
      <c r="H14" s="12">
        <f t="shared" si="1"/>
        <v>-268.2</v>
      </c>
    </row>
    <row r="15" spans="1:8" x14ac:dyDescent="0.25">
      <c r="A15" s="19" t="s">
        <v>51</v>
      </c>
      <c r="B15" s="12">
        <v>1023.43</v>
      </c>
      <c r="C15" s="13">
        <v>44328</v>
      </c>
      <c r="D15" s="13">
        <v>44298</v>
      </c>
      <c r="E15" s="13"/>
      <c r="F15" s="13"/>
      <c r="G15" s="1">
        <f t="shared" si="0"/>
        <v>-30</v>
      </c>
      <c r="H15" s="12">
        <f t="shared" si="1"/>
        <v>-30702.899999999998</v>
      </c>
    </row>
    <row r="16" spans="1:8" x14ac:dyDescent="0.25">
      <c r="A16" s="19" t="s">
        <v>52</v>
      </c>
      <c r="B16" s="12">
        <v>1327.27</v>
      </c>
      <c r="C16" s="13">
        <v>44328</v>
      </c>
      <c r="D16" s="13">
        <v>44298</v>
      </c>
      <c r="E16" s="13"/>
      <c r="F16" s="13"/>
      <c r="G16" s="1">
        <f t="shared" si="0"/>
        <v>-30</v>
      </c>
      <c r="H16" s="12">
        <f t="shared" si="1"/>
        <v>-39818.1</v>
      </c>
    </row>
    <row r="17" spans="1:8" x14ac:dyDescent="0.25">
      <c r="A17" s="19" t="s">
        <v>53</v>
      </c>
      <c r="B17" s="12">
        <v>533.6</v>
      </c>
      <c r="C17" s="13">
        <v>44317</v>
      </c>
      <c r="D17" s="13">
        <v>44298</v>
      </c>
      <c r="E17" s="13"/>
      <c r="F17" s="13"/>
      <c r="G17" s="1">
        <f t="shared" si="0"/>
        <v>-19</v>
      </c>
      <c r="H17" s="12">
        <f t="shared" si="1"/>
        <v>-10138.4</v>
      </c>
    </row>
    <row r="18" spans="1:8" x14ac:dyDescent="0.25">
      <c r="A18" s="19" t="s">
        <v>54</v>
      </c>
      <c r="B18" s="12">
        <v>9645</v>
      </c>
      <c r="C18" s="13">
        <v>44317</v>
      </c>
      <c r="D18" s="13">
        <v>44298</v>
      </c>
      <c r="E18" s="13"/>
      <c r="F18" s="13"/>
      <c r="G18" s="1">
        <f t="shared" si="0"/>
        <v>-19</v>
      </c>
      <c r="H18" s="12">
        <f t="shared" si="1"/>
        <v>-183255</v>
      </c>
    </row>
    <row r="19" spans="1:8" x14ac:dyDescent="0.25">
      <c r="A19" s="19" t="s">
        <v>55</v>
      </c>
      <c r="B19" s="12">
        <v>532</v>
      </c>
      <c r="C19" s="13">
        <v>44345</v>
      </c>
      <c r="D19" s="13">
        <v>44335</v>
      </c>
      <c r="E19" s="13"/>
      <c r="F19" s="13"/>
      <c r="G19" s="1">
        <f t="shared" si="0"/>
        <v>-10</v>
      </c>
      <c r="H19" s="12">
        <f t="shared" si="1"/>
        <v>-5320</v>
      </c>
    </row>
    <row r="20" spans="1:8" x14ac:dyDescent="0.25">
      <c r="A20" s="19" t="s">
        <v>56</v>
      </c>
      <c r="B20" s="12">
        <v>90.1</v>
      </c>
      <c r="C20" s="13">
        <v>44345</v>
      </c>
      <c r="D20" s="13">
        <v>44335</v>
      </c>
      <c r="E20" s="13"/>
      <c r="F20" s="13"/>
      <c r="G20" s="1">
        <f t="shared" si="0"/>
        <v>-10</v>
      </c>
      <c r="H20" s="12">
        <f t="shared" si="1"/>
        <v>-901</v>
      </c>
    </row>
    <row r="21" spans="1:8" x14ac:dyDescent="0.25">
      <c r="A21" s="19" t="s">
        <v>57</v>
      </c>
      <c r="B21" s="12">
        <v>298.54000000000002</v>
      </c>
      <c r="C21" s="13">
        <v>44345</v>
      </c>
      <c r="D21" s="13">
        <v>44335</v>
      </c>
      <c r="E21" s="13"/>
      <c r="F21" s="13"/>
      <c r="G21" s="1">
        <f t="shared" si="0"/>
        <v>-10</v>
      </c>
      <c r="H21" s="12">
        <f t="shared" si="1"/>
        <v>-2985.4</v>
      </c>
    </row>
    <row r="22" spans="1:8" x14ac:dyDescent="0.25">
      <c r="A22" s="19" t="s">
        <v>58</v>
      </c>
      <c r="B22" s="12">
        <v>356.45</v>
      </c>
      <c r="C22" s="13">
        <v>44345</v>
      </c>
      <c r="D22" s="13">
        <v>44335</v>
      </c>
      <c r="E22" s="13"/>
      <c r="F22" s="13"/>
      <c r="G22" s="1">
        <f t="shared" si="0"/>
        <v>-10</v>
      </c>
      <c r="H22" s="12">
        <f t="shared" si="1"/>
        <v>-3564.5</v>
      </c>
    </row>
    <row r="23" spans="1:8" x14ac:dyDescent="0.25">
      <c r="A23" s="19" t="s">
        <v>59</v>
      </c>
      <c r="B23" s="12">
        <v>87.2</v>
      </c>
      <c r="C23" s="13">
        <v>44345</v>
      </c>
      <c r="D23" s="13">
        <v>44335</v>
      </c>
      <c r="E23" s="13"/>
      <c r="F23" s="13"/>
      <c r="G23" s="1">
        <f t="shared" si="0"/>
        <v>-10</v>
      </c>
      <c r="H23" s="12">
        <f t="shared" si="1"/>
        <v>-872</v>
      </c>
    </row>
    <row r="24" spans="1:8" x14ac:dyDescent="0.25">
      <c r="A24" s="19" t="s">
        <v>60</v>
      </c>
      <c r="B24" s="12">
        <v>252.37</v>
      </c>
      <c r="C24" s="13">
        <v>44345</v>
      </c>
      <c r="D24" s="13">
        <v>44335</v>
      </c>
      <c r="E24" s="13"/>
      <c r="F24" s="13"/>
      <c r="G24" s="1">
        <f t="shared" si="0"/>
        <v>-10</v>
      </c>
      <c r="H24" s="12">
        <f t="shared" si="1"/>
        <v>-2523.6999999999998</v>
      </c>
    </row>
    <row r="25" spans="1:8" x14ac:dyDescent="0.25">
      <c r="A25" s="19" t="s">
        <v>61</v>
      </c>
      <c r="B25" s="12">
        <v>1000</v>
      </c>
      <c r="C25" s="13">
        <v>44363</v>
      </c>
      <c r="D25" s="13">
        <v>44335</v>
      </c>
      <c r="E25" s="13"/>
      <c r="F25" s="13"/>
      <c r="G25" s="1">
        <f t="shared" si="0"/>
        <v>-28</v>
      </c>
      <c r="H25" s="12">
        <f t="shared" si="1"/>
        <v>-28000</v>
      </c>
    </row>
    <row r="26" spans="1:8" x14ac:dyDescent="0.25">
      <c r="A26" s="19" t="s">
        <v>62</v>
      </c>
      <c r="B26" s="12">
        <v>8750</v>
      </c>
      <c r="C26" s="13">
        <v>44363</v>
      </c>
      <c r="D26" s="13">
        <v>44335</v>
      </c>
      <c r="E26" s="13"/>
      <c r="F26" s="13"/>
      <c r="G26" s="1">
        <f t="shared" si="0"/>
        <v>-28</v>
      </c>
      <c r="H26" s="12">
        <f t="shared" si="1"/>
        <v>-245000</v>
      </c>
    </row>
    <row r="27" spans="1:8" x14ac:dyDescent="0.25">
      <c r="A27" s="19" t="s">
        <v>63</v>
      </c>
      <c r="B27" s="12">
        <v>150</v>
      </c>
      <c r="C27" s="13">
        <v>44363</v>
      </c>
      <c r="D27" s="13">
        <v>44335</v>
      </c>
      <c r="E27" s="13"/>
      <c r="F27" s="13"/>
      <c r="G27" s="1">
        <f t="shared" si="0"/>
        <v>-28</v>
      </c>
      <c r="H27" s="12">
        <f t="shared" si="1"/>
        <v>-4200</v>
      </c>
    </row>
    <row r="28" spans="1:8" x14ac:dyDescent="0.25">
      <c r="A28" s="19" t="s">
        <v>64</v>
      </c>
      <c r="B28" s="12">
        <v>41.17</v>
      </c>
      <c r="C28" s="13">
        <v>44363</v>
      </c>
      <c r="D28" s="13">
        <v>44335</v>
      </c>
      <c r="E28" s="13"/>
      <c r="F28" s="13"/>
      <c r="G28" s="1">
        <f t="shared" si="0"/>
        <v>-28</v>
      </c>
      <c r="H28" s="12">
        <f t="shared" si="1"/>
        <v>-1152.76</v>
      </c>
    </row>
    <row r="29" spans="1:8" x14ac:dyDescent="0.25">
      <c r="A29" s="19" t="s">
        <v>65</v>
      </c>
      <c r="B29" s="12">
        <v>266.8</v>
      </c>
      <c r="C29" s="13">
        <v>44372</v>
      </c>
      <c r="D29" s="13">
        <v>44344</v>
      </c>
      <c r="E29" s="13"/>
      <c r="F29" s="13"/>
      <c r="G29" s="1">
        <f t="shared" si="0"/>
        <v>-28</v>
      </c>
      <c r="H29" s="12">
        <f t="shared" si="1"/>
        <v>-7470.4000000000005</v>
      </c>
    </row>
    <row r="30" spans="1:8" x14ac:dyDescent="0.25">
      <c r="A30" s="19" t="s">
        <v>66</v>
      </c>
      <c r="B30" s="12">
        <v>37.5</v>
      </c>
      <c r="C30" s="13">
        <v>44402</v>
      </c>
      <c r="D30" s="13">
        <v>44373</v>
      </c>
      <c r="E30" s="13"/>
      <c r="F30" s="13"/>
      <c r="G30" s="1">
        <f t="shared" si="0"/>
        <v>-29</v>
      </c>
      <c r="H30" s="12">
        <f t="shared" si="1"/>
        <v>-1087.5</v>
      </c>
    </row>
    <row r="31" spans="1:8" x14ac:dyDescent="0.25">
      <c r="A31" s="19" t="s">
        <v>67</v>
      </c>
      <c r="B31" s="12">
        <v>1600</v>
      </c>
      <c r="C31" s="13">
        <v>44402</v>
      </c>
      <c r="D31" s="13">
        <v>44373</v>
      </c>
      <c r="E31" s="13"/>
      <c r="F31" s="13"/>
      <c r="G31" s="1">
        <f t="shared" si="0"/>
        <v>-29</v>
      </c>
      <c r="H31" s="12">
        <f t="shared" si="1"/>
        <v>-46400</v>
      </c>
    </row>
    <row r="32" spans="1:8" x14ac:dyDescent="0.25">
      <c r="A32" s="19" t="s">
        <v>68</v>
      </c>
      <c r="B32" s="12">
        <v>345</v>
      </c>
      <c r="C32" s="13">
        <v>44402</v>
      </c>
      <c r="D32" s="13">
        <v>44373</v>
      </c>
      <c r="E32" s="13"/>
      <c r="F32" s="13"/>
      <c r="G32" s="1">
        <f t="shared" si="0"/>
        <v>-29</v>
      </c>
      <c r="H32" s="12">
        <f t="shared" si="1"/>
        <v>-10005</v>
      </c>
    </row>
    <row r="33" spans="1:8" x14ac:dyDescent="0.25">
      <c r="A33" s="19" t="s">
        <v>69</v>
      </c>
      <c r="B33" s="12">
        <v>78.39</v>
      </c>
      <c r="C33" s="13">
        <v>44402</v>
      </c>
      <c r="D33" s="13">
        <v>44373</v>
      </c>
      <c r="E33" s="13"/>
      <c r="F33" s="13"/>
      <c r="G33" s="1">
        <f t="shared" si="0"/>
        <v>-29</v>
      </c>
      <c r="H33" s="12">
        <f t="shared" si="1"/>
        <v>-2273.31</v>
      </c>
    </row>
    <row r="34" spans="1:8" x14ac:dyDescent="0.25">
      <c r="A34" s="19" t="s">
        <v>70</v>
      </c>
      <c r="B34" s="12">
        <v>3360</v>
      </c>
      <c r="C34" s="13">
        <v>44386</v>
      </c>
      <c r="D34" s="13">
        <v>44373</v>
      </c>
      <c r="E34" s="13"/>
      <c r="F34" s="13"/>
      <c r="G34" s="1">
        <f t="shared" si="0"/>
        <v>-13</v>
      </c>
      <c r="H34" s="12">
        <f t="shared" si="1"/>
        <v>-43680</v>
      </c>
    </row>
    <row r="35" spans="1:8" x14ac:dyDescent="0.25">
      <c r="A35" s="19" t="s">
        <v>71</v>
      </c>
      <c r="B35" s="12">
        <v>220</v>
      </c>
      <c r="C35" s="13">
        <v>44386</v>
      </c>
      <c r="D35" s="13">
        <v>44373</v>
      </c>
      <c r="E35" s="13"/>
      <c r="F35" s="13"/>
      <c r="G35" s="1">
        <f t="shared" si="0"/>
        <v>-13</v>
      </c>
      <c r="H35" s="12">
        <f t="shared" si="1"/>
        <v>-2860</v>
      </c>
    </row>
    <row r="36" spans="1:8" x14ac:dyDescent="0.25">
      <c r="A36" s="19" t="s">
        <v>72</v>
      </c>
      <c r="B36" s="12">
        <v>4.95</v>
      </c>
      <c r="C36" s="13">
        <v>44386</v>
      </c>
      <c r="D36" s="13">
        <v>44373</v>
      </c>
      <c r="E36" s="13"/>
      <c r="F36" s="13"/>
      <c r="G36" s="1">
        <f t="shared" si="0"/>
        <v>-13</v>
      </c>
      <c r="H36" s="12">
        <f t="shared" si="1"/>
        <v>-64.350000000000009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10332.5</v>
      </c>
      <c r="C1">
        <f>COUNTA(A4:A203)</f>
        <v>10</v>
      </c>
      <c r="G1" s="16">
        <f>IF(B1&lt;&gt;0,H1/B1,0)</f>
        <v>-25.966873457536895</v>
      </c>
      <c r="H1" s="15">
        <f>SUM(H4:H195)</f>
        <v>-268302.71999999997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73</v>
      </c>
      <c r="B4" s="12">
        <v>250</v>
      </c>
      <c r="C4" s="13">
        <v>44429</v>
      </c>
      <c r="D4" s="13">
        <v>44400</v>
      </c>
      <c r="E4" s="13"/>
      <c r="F4" s="13"/>
      <c r="G4" s="1">
        <f>D4-C4-(F4-E4)</f>
        <v>-29</v>
      </c>
      <c r="H4" s="12">
        <f>B4*G4</f>
        <v>-7250</v>
      </c>
    </row>
    <row r="5" spans="1:8" x14ac:dyDescent="0.25">
      <c r="A5" s="19" t="s">
        <v>74</v>
      </c>
      <c r="B5" s="12">
        <v>655.74</v>
      </c>
      <c r="C5" s="13">
        <v>44430</v>
      </c>
      <c r="D5" s="13">
        <v>44400</v>
      </c>
      <c r="E5" s="13"/>
      <c r="F5" s="13"/>
      <c r="G5" s="1">
        <f t="shared" ref="G5:G68" si="0">D5-C5-(F5-E5)</f>
        <v>-30</v>
      </c>
      <c r="H5" s="12">
        <f t="shared" ref="H5:H68" si="1">B5*G5</f>
        <v>-19672.2</v>
      </c>
    </row>
    <row r="6" spans="1:8" x14ac:dyDescent="0.25">
      <c r="A6" s="19" t="s">
        <v>75</v>
      </c>
      <c r="B6" s="12">
        <v>819</v>
      </c>
      <c r="C6" s="13">
        <v>44429</v>
      </c>
      <c r="D6" s="13">
        <v>44400</v>
      </c>
      <c r="E6" s="13"/>
      <c r="F6" s="13"/>
      <c r="G6" s="1">
        <f t="shared" si="0"/>
        <v>-29</v>
      </c>
      <c r="H6" s="12">
        <f t="shared" si="1"/>
        <v>-23751</v>
      </c>
    </row>
    <row r="7" spans="1:8" x14ac:dyDescent="0.25">
      <c r="A7" s="19" t="s">
        <v>76</v>
      </c>
      <c r="B7" s="12">
        <v>3200</v>
      </c>
      <c r="C7" s="13">
        <v>44419</v>
      </c>
      <c r="D7" s="13">
        <v>44400</v>
      </c>
      <c r="E7" s="13"/>
      <c r="F7" s="13"/>
      <c r="G7" s="1">
        <f t="shared" si="0"/>
        <v>-19</v>
      </c>
      <c r="H7" s="12">
        <f t="shared" si="1"/>
        <v>-60800</v>
      </c>
    </row>
    <row r="8" spans="1:8" x14ac:dyDescent="0.25">
      <c r="A8" s="19" t="s">
        <v>77</v>
      </c>
      <c r="B8" s="12">
        <v>2.2400000000000002</v>
      </c>
      <c r="C8" s="13">
        <v>44429</v>
      </c>
      <c r="D8" s="13">
        <v>44400</v>
      </c>
      <c r="E8" s="13"/>
      <c r="F8" s="13"/>
      <c r="G8" s="1">
        <f t="shared" si="0"/>
        <v>-29</v>
      </c>
      <c r="H8" s="12">
        <f t="shared" si="1"/>
        <v>-64.960000000000008</v>
      </c>
    </row>
    <row r="9" spans="1:8" x14ac:dyDescent="0.25">
      <c r="A9" s="19" t="s">
        <v>78</v>
      </c>
      <c r="B9" s="12">
        <v>4.4800000000000004</v>
      </c>
      <c r="C9" s="13">
        <v>44430</v>
      </c>
      <c r="D9" s="13">
        <v>44400</v>
      </c>
      <c r="E9" s="13"/>
      <c r="F9" s="13"/>
      <c r="G9" s="1">
        <f t="shared" si="0"/>
        <v>-30</v>
      </c>
      <c r="H9" s="12">
        <f t="shared" si="1"/>
        <v>-134.4</v>
      </c>
    </row>
    <row r="10" spans="1:8" x14ac:dyDescent="0.25">
      <c r="A10" s="19" t="s">
        <v>79</v>
      </c>
      <c r="B10" s="12">
        <v>3707.42</v>
      </c>
      <c r="C10" s="13">
        <v>44429</v>
      </c>
      <c r="D10" s="13">
        <v>44400</v>
      </c>
      <c r="E10" s="13"/>
      <c r="F10" s="13"/>
      <c r="G10" s="1">
        <f t="shared" si="0"/>
        <v>-29</v>
      </c>
      <c r="H10" s="12">
        <f t="shared" si="1"/>
        <v>-107515.18000000001</v>
      </c>
    </row>
    <row r="11" spans="1:8" x14ac:dyDescent="0.25">
      <c r="A11" s="19" t="s">
        <v>80</v>
      </c>
      <c r="B11" s="12">
        <v>115</v>
      </c>
      <c r="C11" s="13">
        <v>44429</v>
      </c>
      <c r="D11" s="13">
        <v>44400</v>
      </c>
      <c r="E11" s="13"/>
      <c r="F11" s="13"/>
      <c r="G11" s="1">
        <f t="shared" si="0"/>
        <v>-29</v>
      </c>
      <c r="H11" s="12">
        <f t="shared" si="1"/>
        <v>-3335</v>
      </c>
    </row>
    <row r="12" spans="1:8" x14ac:dyDescent="0.25">
      <c r="A12" s="19" t="s">
        <v>81</v>
      </c>
      <c r="B12" s="12">
        <v>255</v>
      </c>
      <c r="C12" s="13">
        <v>44449</v>
      </c>
      <c r="D12" s="13">
        <v>44420</v>
      </c>
      <c r="E12" s="13"/>
      <c r="F12" s="13"/>
      <c r="G12" s="1">
        <f t="shared" si="0"/>
        <v>-29</v>
      </c>
      <c r="H12" s="12">
        <f t="shared" si="1"/>
        <v>-7395</v>
      </c>
    </row>
    <row r="13" spans="1:8" x14ac:dyDescent="0.25">
      <c r="A13" s="19" t="s">
        <v>82</v>
      </c>
      <c r="B13" s="12">
        <v>1323.62</v>
      </c>
      <c r="C13" s="13">
        <v>44449</v>
      </c>
      <c r="D13" s="13">
        <v>44420</v>
      </c>
      <c r="E13" s="13"/>
      <c r="F13" s="13"/>
      <c r="G13" s="1">
        <f t="shared" si="0"/>
        <v>-29</v>
      </c>
      <c r="H13" s="12">
        <f t="shared" si="1"/>
        <v>-38384.979999999996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38530.259999999995</v>
      </c>
      <c r="C1">
        <f>COUNTA(A4:A203)</f>
        <v>32</v>
      </c>
      <c r="G1" s="16">
        <f>IF(B1&lt;&gt;0,H1/B1,0)</f>
        <v>-21.087209118235904</v>
      </c>
      <c r="H1" s="15">
        <f>SUM(H4:H195)</f>
        <v>-812495.65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83</v>
      </c>
      <c r="B4" s="12">
        <v>10.76</v>
      </c>
      <c r="C4" s="13">
        <v>44501</v>
      </c>
      <c r="D4" s="13">
        <v>44484</v>
      </c>
      <c r="E4" s="13"/>
      <c r="F4" s="13"/>
      <c r="G4" s="1">
        <f>D4-C4-(F4-E4)</f>
        <v>-17</v>
      </c>
      <c r="H4" s="12">
        <f>B4*G4</f>
        <v>-182.92</v>
      </c>
    </row>
    <row r="5" spans="1:8" x14ac:dyDescent="0.25">
      <c r="A5" s="19" t="s">
        <v>84</v>
      </c>
      <c r="B5" s="12">
        <v>214.5</v>
      </c>
      <c r="C5" s="13">
        <v>44499</v>
      </c>
      <c r="D5" s="13">
        <v>44484</v>
      </c>
      <c r="E5" s="13"/>
      <c r="F5" s="13"/>
      <c r="G5" s="1">
        <f t="shared" ref="G5:G68" si="0">D5-C5-(F5-E5)</f>
        <v>-15</v>
      </c>
      <c r="H5" s="12">
        <f t="shared" ref="H5:H68" si="1">B5*G5</f>
        <v>-3217.5</v>
      </c>
    </row>
    <row r="6" spans="1:8" x14ac:dyDescent="0.25">
      <c r="A6" s="19" t="s">
        <v>85</v>
      </c>
      <c r="B6" s="12">
        <v>250</v>
      </c>
      <c r="C6" s="13">
        <v>44499</v>
      </c>
      <c r="D6" s="13">
        <v>44484</v>
      </c>
      <c r="E6" s="13"/>
      <c r="F6" s="13"/>
      <c r="G6" s="1">
        <f t="shared" si="0"/>
        <v>-15</v>
      </c>
      <c r="H6" s="12">
        <f t="shared" si="1"/>
        <v>-3750</v>
      </c>
    </row>
    <row r="7" spans="1:8" x14ac:dyDescent="0.25">
      <c r="A7" s="19" t="s">
        <v>86</v>
      </c>
      <c r="B7" s="12">
        <v>15.58</v>
      </c>
      <c r="C7" s="13">
        <v>44515</v>
      </c>
      <c r="D7" s="13">
        <v>44503</v>
      </c>
      <c r="E7" s="13"/>
      <c r="F7" s="13"/>
      <c r="G7" s="1">
        <f t="shared" si="0"/>
        <v>-12</v>
      </c>
      <c r="H7" s="12">
        <f t="shared" si="1"/>
        <v>-186.96</v>
      </c>
    </row>
    <row r="8" spans="1:8" x14ac:dyDescent="0.25">
      <c r="A8" s="19" t="s">
        <v>87</v>
      </c>
      <c r="B8" s="12">
        <v>1186.8900000000001</v>
      </c>
      <c r="C8" s="13">
        <v>44518</v>
      </c>
      <c r="D8" s="13">
        <v>44503</v>
      </c>
      <c r="E8" s="13"/>
      <c r="F8" s="13"/>
      <c r="G8" s="1">
        <f t="shared" si="0"/>
        <v>-15</v>
      </c>
      <c r="H8" s="12">
        <f t="shared" si="1"/>
        <v>-17803.350000000002</v>
      </c>
    </row>
    <row r="9" spans="1:8" x14ac:dyDescent="0.25">
      <c r="A9" s="19" t="s">
        <v>88</v>
      </c>
      <c r="B9" s="12">
        <v>9564.7900000000009</v>
      </c>
      <c r="C9" s="13">
        <v>44518</v>
      </c>
      <c r="D9" s="13">
        <v>44503</v>
      </c>
      <c r="E9" s="13"/>
      <c r="F9" s="13"/>
      <c r="G9" s="1">
        <f t="shared" si="0"/>
        <v>-15</v>
      </c>
      <c r="H9" s="12">
        <f t="shared" si="1"/>
        <v>-143471.85</v>
      </c>
    </row>
    <row r="10" spans="1:8" x14ac:dyDescent="0.25">
      <c r="A10" s="19" t="s">
        <v>89</v>
      </c>
      <c r="B10" s="12">
        <v>1491.6</v>
      </c>
      <c r="C10" s="13">
        <v>44518</v>
      </c>
      <c r="D10" s="13">
        <v>44503</v>
      </c>
      <c r="E10" s="13"/>
      <c r="F10" s="13"/>
      <c r="G10" s="1">
        <f t="shared" si="0"/>
        <v>-15</v>
      </c>
      <c r="H10" s="12">
        <f t="shared" si="1"/>
        <v>-22374</v>
      </c>
    </row>
    <row r="11" spans="1:8" x14ac:dyDescent="0.25">
      <c r="A11" s="19" t="s">
        <v>90</v>
      </c>
      <c r="B11" s="12">
        <v>60</v>
      </c>
      <c r="C11" s="13">
        <v>44518</v>
      </c>
      <c r="D11" s="13">
        <v>44503</v>
      </c>
      <c r="E11" s="13"/>
      <c r="F11" s="13"/>
      <c r="G11" s="1">
        <f t="shared" si="0"/>
        <v>-15</v>
      </c>
      <c r="H11" s="12">
        <f t="shared" si="1"/>
        <v>-900</v>
      </c>
    </row>
    <row r="12" spans="1:8" x14ac:dyDescent="0.25">
      <c r="A12" s="19" t="s">
        <v>91</v>
      </c>
      <c r="B12" s="12">
        <v>85.96</v>
      </c>
      <c r="C12" s="13">
        <v>44518</v>
      </c>
      <c r="D12" s="13">
        <v>44503</v>
      </c>
      <c r="E12" s="13"/>
      <c r="F12" s="13"/>
      <c r="G12" s="1">
        <f t="shared" si="0"/>
        <v>-15</v>
      </c>
      <c r="H12" s="12">
        <f t="shared" si="1"/>
        <v>-1289.3999999999999</v>
      </c>
    </row>
    <row r="13" spans="1:8" x14ac:dyDescent="0.25">
      <c r="A13" s="19" t="s">
        <v>92</v>
      </c>
      <c r="B13" s="12">
        <v>429.8</v>
      </c>
      <c r="C13" s="13">
        <v>44518</v>
      </c>
      <c r="D13" s="13">
        <v>44503</v>
      </c>
      <c r="E13" s="13"/>
      <c r="F13" s="13"/>
      <c r="G13" s="1">
        <f t="shared" si="0"/>
        <v>-15</v>
      </c>
      <c r="H13" s="12">
        <f t="shared" si="1"/>
        <v>-6447</v>
      </c>
    </row>
    <row r="14" spans="1:8" x14ac:dyDescent="0.25">
      <c r="A14" s="19" t="s">
        <v>93</v>
      </c>
      <c r="B14" s="12">
        <v>429.8</v>
      </c>
      <c r="C14" s="13">
        <v>44518</v>
      </c>
      <c r="D14" s="13">
        <v>44503</v>
      </c>
      <c r="E14" s="13"/>
      <c r="F14" s="13"/>
      <c r="G14" s="1">
        <f t="shared" si="0"/>
        <v>-15</v>
      </c>
      <c r="H14" s="12">
        <f t="shared" si="1"/>
        <v>-6447</v>
      </c>
    </row>
    <row r="15" spans="1:8" x14ac:dyDescent="0.25">
      <c r="A15" s="19" t="s">
        <v>94</v>
      </c>
      <c r="B15" s="12">
        <v>1550</v>
      </c>
      <c r="C15" s="13">
        <v>44518</v>
      </c>
      <c r="D15" s="13">
        <v>44503</v>
      </c>
      <c r="E15" s="13"/>
      <c r="F15" s="13"/>
      <c r="G15" s="1">
        <f t="shared" si="0"/>
        <v>-15</v>
      </c>
      <c r="H15" s="12">
        <f t="shared" si="1"/>
        <v>-23250</v>
      </c>
    </row>
    <row r="16" spans="1:8" x14ac:dyDescent="0.25">
      <c r="A16" s="19" t="s">
        <v>95</v>
      </c>
      <c r="B16" s="12">
        <v>5761.25</v>
      </c>
      <c r="C16" s="13">
        <v>44532</v>
      </c>
      <c r="D16" s="13">
        <v>44503</v>
      </c>
      <c r="E16" s="13"/>
      <c r="F16" s="13"/>
      <c r="G16" s="1">
        <f t="shared" si="0"/>
        <v>-29</v>
      </c>
      <c r="H16" s="12">
        <f t="shared" si="1"/>
        <v>-167076.25</v>
      </c>
    </row>
    <row r="17" spans="1:8" x14ac:dyDescent="0.25">
      <c r="A17" s="19" t="s">
        <v>96</v>
      </c>
      <c r="B17" s="12">
        <v>8.91</v>
      </c>
      <c r="C17" s="13">
        <v>44543</v>
      </c>
      <c r="D17" s="13">
        <v>44513</v>
      </c>
      <c r="E17" s="13"/>
      <c r="F17" s="13"/>
      <c r="G17" s="1">
        <f t="shared" si="0"/>
        <v>-30</v>
      </c>
      <c r="H17" s="12">
        <f t="shared" si="1"/>
        <v>-267.3</v>
      </c>
    </row>
    <row r="18" spans="1:8" x14ac:dyDescent="0.25">
      <c r="A18" s="19" t="s">
        <v>97</v>
      </c>
      <c r="B18" s="12">
        <v>207.57</v>
      </c>
      <c r="C18" s="13">
        <v>44542</v>
      </c>
      <c r="D18" s="13">
        <v>44513</v>
      </c>
      <c r="E18" s="13"/>
      <c r="F18" s="13"/>
      <c r="G18" s="1">
        <f t="shared" si="0"/>
        <v>-29</v>
      </c>
      <c r="H18" s="12">
        <f t="shared" si="1"/>
        <v>-6019.53</v>
      </c>
    </row>
    <row r="19" spans="1:8" x14ac:dyDescent="0.25">
      <c r="A19" s="19" t="s">
        <v>98</v>
      </c>
      <c r="B19" s="12">
        <v>3162.19</v>
      </c>
      <c r="C19" s="13">
        <v>44573</v>
      </c>
      <c r="D19" s="13">
        <v>44550</v>
      </c>
      <c r="E19" s="13"/>
      <c r="F19" s="13"/>
      <c r="G19" s="1">
        <f t="shared" si="0"/>
        <v>-23</v>
      </c>
      <c r="H19" s="12">
        <f t="shared" si="1"/>
        <v>-72730.37</v>
      </c>
    </row>
    <row r="20" spans="1:8" x14ac:dyDescent="0.25">
      <c r="A20" s="19" t="s">
        <v>99</v>
      </c>
      <c r="B20" s="12">
        <v>-99.4</v>
      </c>
      <c r="C20" s="13">
        <v>44573</v>
      </c>
      <c r="D20" s="13">
        <v>44550</v>
      </c>
      <c r="E20" s="13"/>
      <c r="F20" s="13"/>
      <c r="G20" s="1">
        <f t="shared" si="0"/>
        <v>-23</v>
      </c>
      <c r="H20" s="12">
        <f t="shared" si="1"/>
        <v>2286.2000000000003</v>
      </c>
    </row>
    <row r="21" spans="1:8" x14ac:dyDescent="0.25">
      <c r="A21" s="19" t="s">
        <v>100</v>
      </c>
      <c r="B21" s="12">
        <v>30.52</v>
      </c>
      <c r="C21" s="13">
        <v>44573</v>
      </c>
      <c r="D21" s="13">
        <v>44550</v>
      </c>
      <c r="E21" s="13"/>
      <c r="F21" s="13"/>
      <c r="G21" s="1">
        <f t="shared" si="0"/>
        <v>-23</v>
      </c>
      <c r="H21" s="12">
        <f t="shared" si="1"/>
        <v>-701.96</v>
      </c>
    </row>
    <row r="22" spans="1:8" x14ac:dyDescent="0.25">
      <c r="A22" s="19" t="s">
        <v>101</v>
      </c>
      <c r="B22" s="12">
        <v>21</v>
      </c>
      <c r="C22" s="13">
        <v>44578</v>
      </c>
      <c r="D22" s="13">
        <v>44550</v>
      </c>
      <c r="E22" s="13"/>
      <c r="F22" s="13"/>
      <c r="G22" s="1">
        <f t="shared" si="0"/>
        <v>-28</v>
      </c>
      <c r="H22" s="12">
        <f t="shared" si="1"/>
        <v>-588</v>
      </c>
    </row>
    <row r="23" spans="1:8" x14ac:dyDescent="0.25">
      <c r="A23" s="19" t="s">
        <v>102</v>
      </c>
      <c r="B23" s="12">
        <v>-1.85</v>
      </c>
      <c r="C23" s="13">
        <v>44573</v>
      </c>
      <c r="D23" s="13">
        <v>44550</v>
      </c>
      <c r="E23" s="13"/>
      <c r="F23" s="13"/>
      <c r="G23" s="1">
        <f t="shared" si="0"/>
        <v>-23</v>
      </c>
      <c r="H23" s="12">
        <f t="shared" si="1"/>
        <v>42.550000000000004</v>
      </c>
    </row>
    <row r="24" spans="1:8" x14ac:dyDescent="0.25">
      <c r="A24" s="19" t="s">
        <v>103</v>
      </c>
      <c r="B24" s="12">
        <v>165.69</v>
      </c>
      <c r="C24" s="13">
        <v>44573</v>
      </c>
      <c r="D24" s="13">
        <v>44550</v>
      </c>
      <c r="E24" s="13"/>
      <c r="F24" s="13"/>
      <c r="G24" s="1">
        <f t="shared" si="0"/>
        <v>-23</v>
      </c>
      <c r="H24" s="12">
        <f t="shared" si="1"/>
        <v>-3810.87</v>
      </c>
    </row>
    <row r="25" spans="1:8" x14ac:dyDescent="0.25">
      <c r="A25" s="19" t="s">
        <v>104</v>
      </c>
      <c r="B25" s="12">
        <v>150.46</v>
      </c>
      <c r="C25" s="13">
        <v>44573</v>
      </c>
      <c r="D25" s="13">
        <v>44550</v>
      </c>
      <c r="E25" s="13"/>
      <c r="F25" s="13"/>
      <c r="G25" s="1">
        <f t="shared" si="0"/>
        <v>-23</v>
      </c>
      <c r="H25" s="12">
        <f t="shared" si="1"/>
        <v>-3460.5800000000004</v>
      </c>
    </row>
    <row r="26" spans="1:8" x14ac:dyDescent="0.25">
      <c r="A26" s="19" t="s">
        <v>105</v>
      </c>
      <c r="B26" s="12">
        <v>2410.83</v>
      </c>
      <c r="C26" s="13">
        <v>44576</v>
      </c>
      <c r="D26" s="13">
        <v>44550</v>
      </c>
      <c r="E26" s="13"/>
      <c r="F26" s="13"/>
      <c r="G26" s="1">
        <f t="shared" si="0"/>
        <v>-26</v>
      </c>
      <c r="H26" s="12">
        <f t="shared" si="1"/>
        <v>-62681.58</v>
      </c>
    </row>
    <row r="27" spans="1:8" x14ac:dyDescent="0.25">
      <c r="A27" s="19" t="s">
        <v>106</v>
      </c>
      <c r="B27" s="12">
        <v>145.16</v>
      </c>
      <c r="C27" s="13">
        <v>44578</v>
      </c>
      <c r="D27" s="13">
        <v>44550</v>
      </c>
      <c r="E27" s="13"/>
      <c r="F27" s="13"/>
      <c r="G27" s="1">
        <f t="shared" si="0"/>
        <v>-28</v>
      </c>
      <c r="H27" s="12">
        <f t="shared" si="1"/>
        <v>-4064.48</v>
      </c>
    </row>
    <row r="28" spans="1:8" x14ac:dyDescent="0.25">
      <c r="A28" s="19" t="s">
        <v>107</v>
      </c>
      <c r="B28" s="12">
        <v>2364</v>
      </c>
      <c r="C28" s="13">
        <v>44574</v>
      </c>
      <c r="D28" s="13">
        <v>44550</v>
      </c>
      <c r="E28" s="13"/>
      <c r="F28" s="13"/>
      <c r="G28" s="1">
        <f t="shared" si="0"/>
        <v>-24</v>
      </c>
      <c r="H28" s="12">
        <f t="shared" si="1"/>
        <v>-56736</v>
      </c>
    </row>
    <row r="29" spans="1:8" x14ac:dyDescent="0.25">
      <c r="A29" s="19" t="s">
        <v>108</v>
      </c>
      <c r="B29" s="12">
        <v>4432</v>
      </c>
      <c r="C29" s="13">
        <v>44571</v>
      </c>
      <c r="D29" s="13">
        <v>44552</v>
      </c>
      <c r="E29" s="13"/>
      <c r="F29" s="13"/>
      <c r="G29" s="1">
        <f t="shared" si="0"/>
        <v>-19</v>
      </c>
      <c r="H29" s="12">
        <f t="shared" si="1"/>
        <v>-84208</v>
      </c>
    </row>
    <row r="30" spans="1:8" x14ac:dyDescent="0.25">
      <c r="A30" s="19" t="s">
        <v>109</v>
      </c>
      <c r="B30" s="12">
        <v>3088.25</v>
      </c>
      <c r="C30" s="13">
        <v>44582</v>
      </c>
      <c r="D30" s="13">
        <v>44552</v>
      </c>
      <c r="E30" s="13"/>
      <c r="F30" s="13"/>
      <c r="G30" s="1">
        <f t="shared" si="0"/>
        <v>-30</v>
      </c>
      <c r="H30" s="12">
        <f t="shared" si="1"/>
        <v>-92647.5</v>
      </c>
    </row>
    <row r="31" spans="1:8" x14ac:dyDescent="0.25">
      <c r="A31" s="19" t="s">
        <v>110</v>
      </c>
      <c r="B31" s="12">
        <v>342</v>
      </c>
      <c r="C31" s="13">
        <v>44571</v>
      </c>
      <c r="D31" s="13">
        <v>44552</v>
      </c>
      <c r="E31" s="13"/>
      <c r="F31" s="13"/>
      <c r="G31" s="1">
        <f t="shared" si="0"/>
        <v>-19</v>
      </c>
      <c r="H31" s="12">
        <f t="shared" si="1"/>
        <v>-6498</v>
      </c>
    </row>
    <row r="32" spans="1:8" x14ac:dyDescent="0.25">
      <c r="A32" s="19" t="s">
        <v>111</v>
      </c>
      <c r="B32" s="12">
        <v>250</v>
      </c>
      <c r="C32" s="13">
        <v>44581</v>
      </c>
      <c r="D32" s="13">
        <v>44552</v>
      </c>
      <c r="E32" s="13"/>
      <c r="F32" s="13"/>
      <c r="G32" s="1">
        <f t="shared" si="0"/>
        <v>-29</v>
      </c>
      <c r="H32" s="12">
        <f t="shared" si="1"/>
        <v>-7250</v>
      </c>
    </row>
    <row r="33" spans="1:8" x14ac:dyDescent="0.25">
      <c r="A33" s="19" t="s">
        <v>112</v>
      </c>
      <c r="B33" s="12">
        <v>912</v>
      </c>
      <c r="C33" s="13">
        <v>44580</v>
      </c>
      <c r="D33" s="13">
        <v>44558</v>
      </c>
      <c r="E33" s="13"/>
      <c r="F33" s="13"/>
      <c r="G33" s="1">
        <f t="shared" si="0"/>
        <v>-22</v>
      </c>
      <c r="H33" s="12">
        <f t="shared" si="1"/>
        <v>-20064</v>
      </c>
    </row>
    <row r="34" spans="1:8" x14ac:dyDescent="0.25">
      <c r="A34" s="19" t="s">
        <v>113</v>
      </c>
      <c r="B34" s="12">
        <v>-912</v>
      </c>
      <c r="C34" s="13">
        <v>44588</v>
      </c>
      <c r="D34" s="13">
        <v>44558</v>
      </c>
      <c r="E34" s="13"/>
      <c r="F34" s="13"/>
      <c r="G34" s="1">
        <f t="shared" si="0"/>
        <v>-30</v>
      </c>
      <c r="H34" s="12">
        <f t="shared" si="1"/>
        <v>27360</v>
      </c>
    </row>
    <row r="35" spans="1:8" x14ac:dyDescent="0.25">
      <c r="A35" s="19" t="s">
        <v>114</v>
      </c>
      <c r="B35" s="12">
        <v>802</v>
      </c>
      <c r="C35" s="13">
        <v>44588</v>
      </c>
      <c r="D35" s="13">
        <v>44558</v>
      </c>
      <c r="E35" s="13"/>
      <c r="F35" s="13"/>
      <c r="G35" s="1">
        <f t="shared" si="0"/>
        <v>-30</v>
      </c>
      <c r="H35" s="12">
        <f t="shared" si="1"/>
        <v>-24060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2022-01-24T15:47:23Z</dcterms:modified>
</cp:coreProperties>
</file>